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ontesto-my.sharepoint.com/personal/astrid_contesto_no/Documents/Kunder-LAPTOP-Q3OMF6G3/Forskerforbundet/CMS-innholdsproduksjon/PDF lokallag/"/>
    </mc:Choice>
  </mc:AlternateContent>
  <xr:revisionPtr revIDLastSave="0" documentId="8_{02824AB0-F9D6-46CE-BD03-AD3D586A1953}" xr6:coauthVersionLast="47" xr6:coauthVersionMax="47" xr10:uidLastSave="{00000000-0000-0000-0000-000000000000}"/>
  <workbookProtection workbookPassword="C64F" lockStructure="1"/>
  <bookViews>
    <workbookView xWindow="-30828" yWindow="3288" windowWidth="30936" windowHeight="16896" firstSheet="3" activeTab="3" xr2:uid="{00000000-000D-0000-FFFF-FFFF00000000}"/>
  </bookViews>
  <sheets>
    <sheet name="Bruksanvisning" sheetId="2" r:id="rId1"/>
    <sheet name="Fra Rappweb" sheetId="1" r:id="rId2"/>
    <sheet name="Infoark" sheetId="4" r:id="rId3"/>
    <sheet name="Regnskapstall" sheetId="3" r:id="rId4"/>
    <sheet name="Lokallag" sheetId="5" state="hidden" r:id="rId5"/>
  </sheets>
  <definedNames>
    <definedName name="_xlnm._FilterDatabase" localSheetId="1" hidden="1">'Fra Rappweb'!$A$1:$D$1</definedName>
    <definedName name="_xlnm._FilterDatabase" localSheetId="4" hidden="1">Lokallag!$A$1:$C$264</definedName>
    <definedName name="_xlnm._FilterDatabase" localSheetId="3" hidden="1">Regnskapstall!$D$5:$D$46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46" i="3" l="1"/>
  <c r="A45" i="3"/>
  <c r="A44" i="3"/>
  <c r="A14" i="3"/>
  <c r="A13" i="3"/>
  <c r="A12" i="3"/>
  <c r="A11" i="3"/>
  <c r="A10" i="3"/>
  <c r="A9" i="3"/>
  <c r="A8" i="3"/>
  <c r="A7" i="3"/>
  <c r="A42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3" i="3"/>
  <c r="A22" i="3"/>
  <c r="A21" i="3"/>
  <c r="A20" i="3"/>
  <c r="A19" i="3"/>
  <c r="A18" i="3"/>
  <c r="A17" i="3"/>
  <c r="B3" i="3"/>
  <c r="I3" i="3"/>
  <c r="C5" i="4"/>
  <c r="B1" i="3" s="1"/>
  <c r="E19" i="3"/>
  <c r="E34" i="3" s="1"/>
  <c r="E14" i="3"/>
  <c r="E4" i="3"/>
  <c r="C4" i="3"/>
  <c r="B8" i="3"/>
  <c r="D8" i="3"/>
  <c r="C8" i="3"/>
  <c r="B9" i="3"/>
  <c r="D9" i="3"/>
  <c r="B10" i="3"/>
  <c r="D10" i="3"/>
  <c r="C10" i="3"/>
  <c r="B11" i="3"/>
  <c r="D11" i="3"/>
  <c r="C11" i="3"/>
  <c r="B12" i="3"/>
  <c r="D12" i="3"/>
  <c r="C12" i="3"/>
  <c r="B13" i="3"/>
  <c r="D13" i="3"/>
  <c r="C13" i="3"/>
  <c r="B14" i="3"/>
  <c r="B17" i="3"/>
  <c r="D17" i="3"/>
  <c r="B18" i="3"/>
  <c r="D18" i="3"/>
  <c r="B19" i="3"/>
  <c r="D19" i="3"/>
  <c r="B20" i="3"/>
  <c r="D20" i="3"/>
  <c r="C20" i="3"/>
  <c r="B21" i="3"/>
  <c r="D21" i="3"/>
  <c r="C21" i="3"/>
  <c r="B22" i="3"/>
  <c r="D22" i="3"/>
  <c r="B23" i="3"/>
  <c r="D23" i="3"/>
  <c r="G23" i="3" s="1" a="1"/>
  <c r="G23" i="3" s="1"/>
  <c r="B24" i="3"/>
  <c r="D24" i="3"/>
  <c r="B25" i="3"/>
  <c r="D25" i="3"/>
  <c r="B26" i="3"/>
  <c r="D26" i="3"/>
  <c r="B27" i="3"/>
  <c r="D27" i="3"/>
  <c r="B28" i="3"/>
  <c r="D28" i="3"/>
  <c r="B29" i="3"/>
  <c r="D29" i="3"/>
  <c r="B30" i="3"/>
  <c r="D30" i="3"/>
  <c r="B31" i="3"/>
  <c r="D31" i="3"/>
  <c r="B32" i="3"/>
  <c r="D32" i="3"/>
  <c r="B33" i="3"/>
  <c r="D33" i="3"/>
  <c r="B34" i="3"/>
  <c r="B35" i="3"/>
  <c r="B36" i="3"/>
  <c r="B37" i="3"/>
  <c r="B38" i="3"/>
  <c r="B39" i="3"/>
  <c r="B42" i="3"/>
  <c r="B44" i="3"/>
  <c r="D44" i="3"/>
  <c r="B45" i="3"/>
  <c r="B46" i="3"/>
  <c r="D7" i="3"/>
  <c r="B7" i="3"/>
  <c r="G28" i="3" l="1" a="1"/>
  <c r="G28" i="3" s="1"/>
  <c r="G25" i="3" a="1"/>
  <c r="G25" i="3" s="1"/>
  <c r="D14" i="3"/>
  <c r="G27" i="3" a="1"/>
  <c r="G27" i="3" s="1"/>
  <c r="G20" i="3" a="1"/>
  <c r="G20" i="3" s="1"/>
  <c r="G18" i="3" a="1"/>
  <c r="G18" i="3" s="1"/>
  <c r="G24" i="3" a="1"/>
  <c r="G24" i="3" s="1"/>
  <c r="G33" i="3" a="1"/>
  <c r="G33" i="3" s="1"/>
  <c r="G21" i="3" a="1"/>
  <c r="G21" i="3" s="1"/>
  <c r="G30" i="3" a="1"/>
  <c r="G30" i="3" s="1"/>
  <c r="G29" i="3" a="1"/>
  <c r="G29" i="3" s="1"/>
  <c r="G22" i="3" a="1"/>
  <c r="G22" i="3" s="1"/>
  <c r="E36" i="3"/>
  <c r="G32" i="3" a="1"/>
  <c r="G32" i="3" s="1"/>
  <c r="G31" i="3" a="1"/>
  <c r="G31" i="3" s="1"/>
  <c r="G26" i="3" a="1"/>
  <c r="G26" i="3" s="1"/>
  <c r="G17" i="3" a="1"/>
  <c r="G17" i="3" s="1"/>
  <c r="C34" i="3"/>
  <c r="D34" i="3"/>
  <c r="C14" i="3"/>
  <c r="G19" i="3" a="1"/>
  <c r="G19" i="3" s="1"/>
  <c r="D36" i="3" l="1"/>
  <c r="D45" i="3" s="1"/>
  <c r="E45" i="3"/>
  <c r="C36" i="3"/>
  <c r="C45" i="3" s="1"/>
  <c r="G36" i="3" l="1" a="1"/>
  <c r="G36" i="3" s="1"/>
  <c r="D39" i="3"/>
  <c r="E44" i="3"/>
  <c r="E39" i="3" l="1"/>
  <c r="C39" i="3"/>
</calcChain>
</file>

<file path=xl/sharedStrings.xml><?xml version="1.0" encoding="utf-8"?>
<sst xmlns="http://schemas.openxmlformats.org/spreadsheetml/2006/main" count="740" uniqueCount="422">
  <si>
    <t>Logg deg på rappweb: https://rappweb.forskerforbundet.no/login.aspx</t>
  </si>
  <si>
    <t>Gå på "Rapport"</t>
  </si>
  <si>
    <t>Velg rapporttype: 5DRIFTSREG</t>
  </si>
  <si>
    <t>Velg start dato: 1. januar i året du skal lage rapport for</t>
  </si>
  <si>
    <t>Velg slutt dato: 31. desember året du skal lage rapport for</t>
  </si>
  <si>
    <t>Legg merke til avdelingsnummeret ditt</t>
  </si>
  <si>
    <t>Trykk: Oppdater rapport (tar noen sekunder før tallene kommer)</t>
  </si>
  <si>
    <t>- Har du ikke lagt inn årets budsjett vil det komme som 0,- Anbefaler å legge det inn før eksport (se hvordan i punkt 15 - 22)</t>
  </si>
  <si>
    <t xml:space="preserve">Rett over kolonnen for budsjett er det et lite excel-ikon, trykk på dette for å laste ned regnskapet ditt. </t>
  </si>
  <si>
    <t>Åpne excelarket du har lastet ned i punktet ovenfor, og merk hele arket. Gjøres enklest ved å trykke på den lille trekanten til venstre for kolonne A</t>
  </si>
  <si>
    <t>Kopier regnearket og lim det inn i fanen som heter "Fra rappweb"</t>
  </si>
  <si>
    <t xml:space="preserve">På fanen "Infoark" skriver du inn årstall og lokallagsnummer i de mørke grønne cellene. </t>
  </si>
  <si>
    <t>På fanen "Regnskapstall" vil du nå finne hele regnskapet ditt. For lokallag som har mange rader uten tall kan det bli unødvendig langt. For å redusere antall linjer trykk på filtrer-ikonet i celle C5, ta bort haken for 0 kr som vist under.</t>
  </si>
  <si>
    <t xml:space="preserve">For de som ønsker å legge inn budsjett (frivillig): I kolonne D  (budsjett)  kan du arbeide med budsjettet for neste år. Kostnader legges inn med negativt fortegn. </t>
  </si>
  <si>
    <t>Når budsjettet er ferdig behandlet i styret legges det manuelt inn i rappweb.</t>
  </si>
  <si>
    <t>Logg deg på rappweb (se punkt 1)</t>
  </si>
  <si>
    <t>Velg budsjett i stedet for rapport</t>
  </si>
  <si>
    <t xml:space="preserve">Trykk: Oppdater rapport </t>
  </si>
  <si>
    <t xml:space="preserve">Under budsjettkolonnen (helt til høyre) er tallene understreket, trykk på det understrekede tallet på linjen der du ønsker å legge inn budsjettall. </t>
  </si>
  <si>
    <t>Velg "legg til ny budsjettpost" - skriv inn tall fra vedtatt budsjett - trykk på det grønne merket helt til venstre for å bekrefte.</t>
  </si>
  <si>
    <t>NB!</t>
  </si>
  <si>
    <t>Mellom to representantskapserioder må man huske at man ikke kan få med mer enn et år med kontingentmidler til neste periode (unntakk for overgang 2021 - 2022 pga corona).</t>
  </si>
  <si>
    <t>Balanseregnskapet som ligger under budsjettkolonnen for neste år tar utgangspunkt i noen av regnskapstallene fra rapporteringsår, samt det man budsjetterer.</t>
  </si>
  <si>
    <t xml:space="preserve">       &gt; Egenkapital drift pr. 1.1 under budsjett i kolonne D  tar utgangspunkt i linjen for Sum egenkapital drift for rapporteringsåret</t>
  </si>
  <si>
    <t xml:space="preserve">       &gt; Sum egenkapital gamle midler/høyrente i kolonne D tar utgangspunkt i tilsvarende tall i kolonne C</t>
  </si>
  <si>
    <t xml:space="preserve">       &gt; Hvis man ønsker å gjøre endringer i felter som er låst er passordet 123321. Kan være noen ønsker det for å endre tekst, formler el.l. </t>
  </si>
  <si>
    <t>Rad nummer</t>
  </si>
  <si>
    <t>Beskrivelse</t>
  </si>
  <si>
    <t>Regnskap</t>
  </si>
  <si>
    <t>Budsjett</t>
  </si>
  <si>
    <t>110</t>
  </si>
  <si>
    <t>Kontingentmidler</t>
  </si>
  <si>
    <t>120</t>
  </si>
  <si>
    <t>Tildeling fra arbeidsgiver</t>
  </si>
  <si>
    <t>130</t>
  </si>
  <si>
    <t>OU-midler</t>
  </si>
  <si>
    <t>140</t>
  </si>
  <si>
    <t>Prosjektmidler</t>
  </si>
  <si>
    <t>150</t>
  </si>
  <si>
    <t>Reisemidler (geomidler)</t>
  </si>
  <si>
    <t>160</t>
  </si>
  <si>
    <t>Annonseinntekter</t>
  </si>
  <si>
    <t>170</t>
  </si>
  <si>
    <t>Andre inntekter</t>
  </si>
  <si>
    <t>190</t>
  </si>
  <si>
    <t>SUM DRIFTSINNTEKTER</t>
  </si>
  <si>
    <t/>
  </si>
  <si>
    <t>200</t>
  </si>
  <si>
    <t>DRIFTSKOSTNADER</t>
  </si>
  <si>
    <t>210</t>
  </si>
  <si>
    <t>Honorar til styremedlemmer</t>
  </si>
  <si>
    <t>220</t>
  </si>
  <si>
    <t>Honorar/lønn sekretariat</t>
  </si>
  <si>
    <t>225</t>
  </si>
  <si>
    <t>Honorar/lønn andre</t>
  </si>
  <si>
    <t>230</t>
  </si>
  <si>
    <t>Refusjon lønn/frikjøp leder</t>
  </si>
  <si>
    <t>240</t>
  </si>
  <si>
    <t>Andre lønnskostnader (arb.giv.avg. mm)</t>
  </si>
  <si>
    <t>250</t>
  </si>
  <si>
    <t>Reisestipend</t>
  </si>
  <si>
    <t>260</t>
  </si>
  <si>
    <t>Kompetanseutvikling</t>
  </si>
  <si>
    <t>270</t>
  </si>
  <si>
    <t>Sosiale personalkostnader</t>
  </si>
  <si>
    <t>280</t>
  </si>
  <si>
    <t>Tilskudd til klubber</t>
  </si>
  <si>
    <t>290</t>
  </si>
  <si>
    <t>Inventar/utstyr</t>
  </si>
  <si>
    <t>300</t>
  </si>
  <si>
    <t>Datakostnader, hjemmesider</t>
  </si>
  <si>
    <t>310</t>
  </si>
  <si>
    <t>Kontorhold, rekvisita etc</t>
  </si>
  <si>
    <t>320</t>
  </si>
  <si>
    <t>Styremøter og andre styrekostnader</t>
  </si>
  <si>
    <t>330</t>
  </si>
  <si>
    <t>Omkostninger sekretariatet</t>
  </si>
  <si>
    <t>340</t>
  </si>
  <si>
    <t>Medlemsmøter/andre møter</t>
  </si>
  <si>
    <t>350</t>
  </si>
  <si>
    <t>Ikke refunderbare OU/prosj-utgifter</t>
  </si>
  <si>
    <t>360</t>
  </si>
  <si>
    <t>Mobil/internett</t>
  </si>
  <si>
    <t>370</t>
  </si>
  <si>
    <t>380</t>
  </si>
  <si>
    <t>Andre reisekostnader</t>
  </si>
  <si>
    <t>390</t>
  </si>
  <si>
    <t>OU-kurs</t>
  </si>
  <si>
    <t>400</t>
  </si>
  <si>
    <t>Bruk av prosjektmidler</t>
  </si>
  <si>
    <t>405</t>
  </si>
  <si>
    <t>Lokale spesialprosjekter</t>
  </si>
  <si>
    <t>410</t>
  </si>
  <si>
    <t>Profilering, vervekampanjer</t>
  </si>
  <si>
    <t>420</t>
  </si>
  <si>
    <t>Gaver, representasjon</t>
  </si>
  <si>
    <t>425</t>
  </si>
  <si>
    <t>Kostnader betalt av andre</t>
  </si>
  <si>
    <t>430</t>
  </si>
  <si>
    <t>Diverse</t>
  </si>
  <si>
    <t>470</t>
  </si>
  <si>
    <t>Overskudd lokallagsmidler</t>
  </si>
  <si>
    <t>480</t>
  </si>
  <si>
    <t>Diff regnskap tidl. år</t>
  </si>
  <si>
    <t>500</t>
  </si>
  <si>
    <t>SUM DRIFTSKOSTNADER</t>
  </si>
  <si>
    <t>510</t>
  </si>
  <si>
    <t>Driftsresultat bokført</t>
  </si>
  <si>
    <t>560</t>
  </si>
  <si>
    <t>BEREGNET ÅRSRESULTAT DRIFT</t>
  </si>
  <si>
    <t>Årsresultat er beregnet før OU-/prosj-/reise-regnskaper er godkjent</t>
  </si>
  <si>
    <t>570</t>
  </si>
  <si>
    <t>DISPONIBLE MIDLER DRIFT</t>
  </si>
  <si>
    <t>590</t>
  </si>
  <si>
    <t>DISPONIBLE MIDLER INKL. GAMLE MIDLER/HØYRENTE</t>
  </si>
  <si>
    <t>BALANSEREGNSKAP</t>
  </si>
  <si>
    <t>EIENDELER</t>
  </si>
  <si>
    <t>600</t>
  </si>
  <si>
    <t>Utestående fordringer</t>
  </si>
  <si>
    <t>610</t>
  </si>
  <si>
    <t>Bank gamle midler/høyrente</t>
  </si>
  <si>
    <t>620</t>
  </si>
  <si>
    <t>Bank FF felles (beregnet)</t>
  </si>
  <si>
    <t>650</t>
  </si>
  <si>
    <t>SUM EIENDELER</t>
  </si>
  <si>
    <t>GJELD OG EGENKAPITAL</t>
  </si>
  <si>
    <t>700</t>
  </si>
  <si>
    <t>Egenkapital drift pr 1.1</t>
  </si>
  <si>
    <t>710</t>
  </si>
  <si>
    <t>Årsresultat drift</t>
  </si>
  <si>
    <t>720</t>
  </si>
  <si>
    <t>Egenkapital endringer drift</t>
  </si>
  <si>
    <t>730</t>
  </si>
  <si>
    <t>Sum egenkapital drift</t>
  </si>
  <si>
    <t>740</t>
  </si>
  <si>
    <t>Egenkapital gamle midler/høyrente pr 1.1</t>
  </si>
  <si>
    <t>750</t>
  </si>
  <si>
    <t>Innskudd/uttak gamle midler/høyrente</t>
  </si>
  <si>
    <t>760</t>
  </si>
  <si>
    <t>Sum egenkapital gamle midler/høyrente</t>
  </si>
  <si>
    <t>770</t>
  </si>
  <si>
    <t>SUM EGENKAPITAL</t>
  </si>
  <si>
    <t>780</t>
  </si>
  <si>
    <t>Kortsiktig gjeld</t>
  </si>
  <si>
    <t>790</t>
  </si>
  <si>
    <t>SUM GJELD OG EGENKAPITAL</t>
  </si>
  <si>
    <t>Regnskapsår:</t>
  </si>
  <si>
    <t>Lokallagsnummer:</t>
  </si>
  <si>
    <t xml:space="preserve">Lokallagsnavn: </t>
  </si>
  <si>
    <t>Linjenr.</t>
  </si>
  <si>
    <t>RESULTATREGNSKAP</t>
  </si>
  <si>
    <t>Driftsinntekter</t>
  </si>
  <si>
    <t>Driftskostnader</t>
  </si>
  <si>
    <t>Disponible midler er det lokallaget har tilgjengelig for bruk.</t>
  </si>
  <si>
    <t>Gjeld og egenkapital</t>
  </si>
  <si>
    <t>Kode</t>
  </si>
  <si>
    <t>Navn</t>
  </si>
  <si>
    <t>Sperret</t>
  </si>
  <si>
    <t>Arkivarforeningen</t>
  </si>
  <si>
    <t>Nei</t>
  </si>
  <si>
    <t>Fagpol. forening midlerrt. ans. arkeologer (MAARK)</t>
  </si>
  <si>
    <t>FFs foreninbergg for teknisk/adm. personale (FFTA)</t>
  </si>
  <si>
    <t>FF ved museer og kulturminnevern (FMK)</t>
  </si>
  <si>
    <t>FFs forening for lærerutdanning (FFL)</t>
  </si>
  <si>
    <t>Kliniske ernæringsfysiologers forening (KEFF)</t>
  </si>
  <si>
    <t>Forskerforbundets bibliotekforening (FBF)</t>
  </si>
  <si>
    <t>FFs forening for teknologiutdanning (FFT)</t>
  </si>
  <si>
    <t>FF v Akershus universitetssykehus HF</t>
  </si>
  <si>
    <t>FF v Museene i Akershus</t>
  </si>
  <si>
    <t>FF v Signo kompetansesenter</t>
  </si>
  <si>
    <t>FF v Arkitektur- og designhøgskolen i Oslo</t>
  </si>
  <si>
    <t>FF v Arkivverket</t>
  </si>
  <si>
    <t>FF v NUBU - Nasjonalt utviklingssenter for barn og</t>
  </si>
  <si>
    <t>FF v Aust-Agder museum og arkiv</t>
  </si>
  <si>
    <t>FF v Bergen kommune</t>
  </si>
  <si>
    <t>FF v Biblioteksentralen</t>
  </si>
  <si>
    <t>FF v Norsk institutt for bioøkonomi (NIBIO)</t>
  </si>
  <si>
    <t>FF v Bioteknologirådet</t>
  </si>
  <si>
    <t>FF v Byantikvaren i Oslo</t>
  </si>
  <si>
    <t>FF v Bærum kommune</t>
  </si>
  <si>
    <t>FF v Høyskolen Kristiania</t>
  </si>
  <si>
    <t>FF v Chr. Michelsen Institutt</t>
  </si>
  <si>
    <t>FF v Diakonhjemmet sykehus</t>
  </si>
  <si>
    <t>FF v Dronning Mauds Minne, Høgskolen</t>
  </si>
  <si>
    <t>FF v Nærings- og fiskeridepartementet</t>
  </si>
  <si>
    <t>FF v Folkehelseinstituttet</t>
  </si>
  <si>
    <t>FF v Forskerforbundet</t>
  </si>
  <si>
    <t>FF v Forsvarets forskningsinstitutt</t>
  </si>
  <si>
    <t>FF v Forsvarets høgskole</t>
  </si>
  <si>
    <t>FF v Forsvarets etterretningshøgskole</t>
  </si>
  <si>
    <t>FF v Forsvarets Fellestjenester</t>
  </si>
  <si>
    <t>FF v Graminor</t>
  </si>
  <si>
    <t>FF v Handelshøyskolen BI</t>
  </si>
  <si>
    <t>FF v Hardanger og Voss museum</t>
  </si>
  <si>
    <t>FF v Havforskningsinstituttet</t>
  </si>
  <si>
    <t>FF v Anno museum</t>
  </si>
  <si>
    <t>FF v Helgeland museum</t>
  </si>
  <si>
    <t>FF v Helse Bergen HF</t>
  </si>
  <si>
    <t>FF v Helse Nord-Trøndelag HF</t>
  </si>
  <si>
    <t>FF v Helseetaten i Oslo</t>
  </si>
  <si>
    <t>FF v Helse Stavanger HF</t>
  </si>
  <si>
    <t>FF v Helsedirektoratet</t>
  </si>
  <si>
    <t>FF v Statens helsetilsyn</t>
  </si>
  <si>
    <t>FF v Henie Onstad Kunstsenter</t>
  </si>
  <si>
    <t>FF v HL-senteret</t>
  </si>
  <si>
    <t>FF v Nord universitet</t>
  </si>
  <si>
    <t>NEDLAGT (FF v Høgskolen i Finnmark)</t>
  </si>
  <si>
    <t>FF v Høgskolen i Volda</t>
  </si>
  <si>
    <t>FF v Høgskolen i Østfold</t>
  </si>
  <si>
    <t>FF v Institutt for samfunnsforskning</t>
  </si>
  <si>
    <t>FF v Interkommunalt arkiv for Buskerud, Vestfold o</t>
  </si>
  <si>
    <t>FF v Jærmuseet</t>
  </si>
  <si>
    <t>FF v KRIPOS</t>
  </si>
  <si>
    <t>FF v Kriminalomsorgens utdanningssenter KRUS</t>
  </si>
  <si>
    <t xml:space="preserve">FF v Kulturdepartementet </t>
  </si>
  <si>
    <t>FF v Kulturetaten i Oslo kommune</t>
  </si>
  <si>
    <t>FF v Kunnskapsdepartementet</t>
  </si>
  <si>
    <t>FF v Kunsthøgskolen i Oslo</t>
  </si>
  <si>
    <t>FF v KODE -  Kunstmuseene i Bergen</t>
  </si>
  <si>
    <t>FF v Kystverket</t>
  </si>
  <si>
    <t>FF v Lovisenberg diakonale høgskole</t>
  </si>
  <si>
    <t>FF v Lovisenberg diakonale sykehus</t>
  </si>
  <si>
    <t>FF v Stiftelsen Lillehammer museum</t>
  </si>
  <si>
    <t>FF v Mattilsynet</t>
  </si>
  <si>
    <t>FF v MF vitenskapelig høyskole</t>
  </si>
  <si>
    <t>FF v Meteorologisk institutt</t>
  </si>
  <si>
    <t>FF v Klima- og  miljødepartementet</t>
  </si>
  <si>
    <t>FF v Munchmuseet</t>
  </si>
  <si>
    <t>FF v Musea i Sogn og Fjordane</t>
  </si>
  <si>
    <t>FF v Museene i Sør-Trøndelag</t>
  </si>
  <si>
    <t>FF v Museet Midt IKS</t>
  </si>
  <si>
    <t>FF v Museum Nord</t>
  </si>
  <si>
    <t>FF v Museum Vest</t>
  </si>
  <si>
    <t>FF v Museumssenteret i Hordaland</t>
  </si>
  <si>
    <t>FF v Møre og Romsdal fylkeskommune</t>
  </si>
  <si>
    <t>FF v Møreforsking</t>
  </si>
  <si>
    <t>FF v Nasjonalbiblioteket</t>
  </si>
  <si>
    <t>FF v Nasjonalmuseet for kunst, arkitektur og desig</t>
  </si>
  <si>
    <t>FF v Nasj. kunnskaps. om vold og traumatisk stress</t>
  </si>
  <si>
    <t>FF v Nidaros domkirkes restaureringsarbeider</t>
  </si>
  <si>
    <t>FF v NIFU</t>
  </si>
  <si>
    <t>FF v NIKU</t>
  </si>
  <si>
    <t>FF v NINA</t>
  </si>
  <si>
    <t>FF v NIVA</t>
  </si>
  <si>
    <t>FF v NLA Høgskolen</t>
  </si>
  <si>
    <t>FF v NOKUT</t>
  </si>
  <si>
    <t>FF v NORAD</t>
  </si>
  <si>
    <t>FF v Nordland fylkeskommune</t>
  </si>
  <si>
    <t>FF v Nordlandsforskning</t>
  </si>
  <si>
    <t>FF v Nordlandssykehuset HF</t>
  </si>
  <si>
    <t>FF v Stiftelsen Nordmøre museum</t>
  </si>
  <si>
    <t>FF v Forskningsrådet</t>
  </si>
  <si>
    <t>FF v Norges geologiske undersøkelse (NGU)</t>
  </si>
  <si>
    <t>FF v Norges handelshøyskole</t>
  </si>
  <si>
    <t>FF v Norges idrettshøgskole</t>
  </si>
  <si>
    <t>FF v Westerdals Oslo ACT</t>
  </si>
  <si>
    <t>FF v Norges musikkhøgskole</t>
  </si>
  <si>
    <t>FF v Norsk barnebokinstitutt</t>
  </si>
  <si>
    <t>FF v Norsk Bergverksmuseum</t>
  </si>
  <si>
    <t>FF v Stiftelsen Norsk folkemuseum</t>
  </si>
  <si>
    <t>FF v Kulturrådet</t>
  </si>
  <si>
    <t>FF v Norsk polarinstitutt</t>
  </si>
  <si>
    <t>FF v NSD - Norsk senter for forskningsdata</t>
  </si>
  <si>
    <t>FF v Ruralis - Institutt for rural- og regionalfor</t>
  </si>
  <si>
    <t>FF v Norsk teknisk museum</t>
  </si>
  <si>
    <t>FF v Norsk vasskraft- og industristadmuseum</t>
  </si>
  <si>
    <t>FF v NTNU</t>
  </si>
  <si>
    <t>FF v NTNU Samfunnsforskning</t>
  </si>
  <si>
    <t>FF v NUPI</t>
  </si>
  <si>
    <t>FF v Nynorsk kultursentrum</t>
  </si>
  <si>
    <t>FF v Oljedirektoratet</t>
  </si>
  <si>
    <t>FF v Oslo Museum</t>
  </si>
  <si>
    <t>FF v Oslo universitetssykehus HF</t>
  </si>
  <si>
    <t>FF v Patentstyret</t>
  </si>
  <si>
    <t>FF v Politihøgskolen</t>
  </si>
  <si>
    <t>FF v PRIO</t>
  </si>
  <si>
    <t>FF v Randsfjordmuseene AS</t>
  </si>
  <si>
    <t>FF v Regions. for barn og unges psyk.helse (R-BUP)</t>
  </si>
  <si>
    <t>FF v Riksantikvaren</t>
  </si>
  <si>
    <t>FF v Rogaland fylkeskommune</t>
  </si>
  <si>
    <t>FF v Ryfylkemuseet</t>
  </si>
  <si>
    <t>FF v Sametinget</t>
  </si>
  <si>
    <t>FF v Samfunns- og næringslivsforskning AS (SNF)</t>
  </si>
  <si>
    <t>FF v Samisk høgskole</t>
  </si>
  <si>
    <t>FF v Senter for internasjonal. av utdanning (SIU)</t>
  </si>
  <si>
    <t>FF v Stiftelsen SINTEF</t>
  </si>
  <si>
    <t>FF v Språkrådet</t>
  </si>
  <si>
    <t>FF v St. Olavs hospital HF</t>
  </si>
  <si>
    <t>FF v Statens arbeidsmiljøinstitutt (STAMI)</t>
  </si>
  <si>
    <t>FF v Statens kartverk</t>
  </si>
  <si>
    <t>FF v Statens legemiddelverk</t>
  </si>
  <si>
    <t>FF v Direktoratet for strålevern og atomsikkerhet</t>
  </si>
  <si>
    <t>FF v Statistisk sentralbyrå</t>
  </si>
  <si>
    <t>FF v Statped</t>
  </si>
  <si>
    <t>FF v Statsbygg</t>
  </si>
  <si>
    <t>FF v Museum Stavanger AS</t>
  </si>
  <si>
    <t>FF v KIFO, Inst. for kirke-, religions- og livssyn</t>
  </si>
  <si>
    <t>FF v Musea på Sunnmøre</t>
  </si>
  <si>
    <t>FF v Sykehuset i Vestfold HF</t>
  </si>
  <si>
    <t>FF v Sykehuset Innlandet HF</t>
  </si>
  <si>
    <t>FF v Sykehuset Østfold HF</t>
  </si>
  <si>
    <t>FF v Sørlandet sykehus HF</t>
  </si>
  <si>
    <t>FF v Sørlandets kunstmuseum</t>
  </si>
  <si>
    <t>FF v Telemark museum</t>
  </si>
  <si>
    <t>FF v Telemarksforsking</t>
  </si>
  <si>
    <t>FF v Trøndelag Forskning og Utvikling AS</t>
  </si>
  <si>
    <t>FF v Transportøkonomisk institutt (TØI)</t>
  </si>
  <si>
    <t>FF v Norges miljø- og biovitenskapelige universite</t>
  </si>
  <si>
    <t>FF v Universitetet i Agder</t>
  </si>
  <si>
    <t>FF v Universitetet i Bergen</t>
  </si>
  <si>
    <t>FF v Universitetet i Oslo</t>
  </si>
  <si>
    <t>FF v Universitetet i Stavanger</t>
  </si>
  <si>
    <t>FF v UiT Norges arktiske universitet</t>
  </si>
  <si>
    <t>FF v Universitets- og høgskolerådet</t>
  </si>
  <si>
    <t>FF v Universitetssenteret på Svalbard (UNIS)</t>
  </si>
  <si>
    <t>FF v Universitetssykehuset Nord-Norge HF</t>
  </si>
  <si>
    <t>FF v Utdanningsdirektoratet</t>
  </si>
  <si>
    <t>FF v Utdanningsforbundet</t>
  </si>
  <si>
    <t>FF v Valdresmusea AS</t>
  </si>
  <si>
    <t>FF v Verdensarvsenter for bergkunst - Alta museum</t>
  </si>
  <si>
    <t>FF v Vest-Agder-museet</t>
  </si>
  <si>
    <t>FF v Vestfoldmuseene IKS</t>
  </si>
  <si>
    <t>FF v Vestlandsforsking</t>
  </si>
  <si>
    <t>FF v Veterinærinstituttet</t>
  </si>
  <si>
    <t>FF v Østfoldmuseene</t>
  </si>
  <si>
    <t>FF v Det Norske Videnskaps-Akademi</t>
  </si>
  <si>
    <t>FF v Interkommunalt arkiv i Rogaland</t>
  </si>
  <si>
    <t>FF v Vestre Viken HF</t>
  </si>
  <si>
    <t>FF v Helse Møre og Romsdal HF</t>
  </si>
  <si>
    <t>NEDLAGT (FF v HLF Briskeby kompetansesenter AS)</t>
  </si>
  <si>
    <t>FF v LHL-Klinikkene</t>
  </si>
  <si>
    <t>FF v Nofima</t>
  </si>
  <si>
    <t>FF v Árran - lulesamisk senter</t>
  </si>
  <si>
    <t>FF v Interkommunalt arkiv for Møre og Romsdal</t>
  </si>
  <si>
    <t>FF v OsloMet - Storbyuniversitetet</t>
  </si>
  <si>
    <t>FF v Stiklestad Nasjonale Kultursenter</t>
  </si>
  <si>
    <t>FF v Bjørknes Høyskole</t>
  </si>
  <si>
    <t>FF v Fylkesmannen i Innlandet</t>
  </si>
  <si>
    <t>FF v Midt-Troms museum</t>
  </si>
  <si>
    <t>FF v Stiftelsen Buskerudmuseet</t>
  </si>
  <si>
    <t>FF v Østlandsforskning</t>
  </si>
  <si>
    <t>FF v Haugalandmuseene</t>
  </si>
  <si>
    <t>FF v Miljødirektoratet</t>
  </si>
  <si>
    <t>FF v Atlantis Medisinske Høgskole</t>
  </si>
  <si>
    <t>FF v Kreftforeningen</t>
  </si>
  <si>
    <t>FF v Ansgar Teologiske Høgskole</t>
  </si>
  <si>
    <t>FF v Universitetet i Sørøst-Norge</t>
  </si>
  <si>
    <t>FF v Nordnorsk kunstmuseum</t>
  </si>
  <si>
    <t>FF v GenØk - Senter for biosikkerhet</t>
  </si>
  <si>
    <t>FF v Interkommunalt arkiv i Trøndelag</t>
  </si>
  <si>
    <t>FF v Stiftelsen Nansen senter for miljø og fjernm.</t>
  </si>
  <si>
    <t>FF v De nasjonale forskningsetiske komiteene</t>
  </si>
  <si>
    <t>FF v Stiftelsen Jødisk Museum i Oslo</t>
  </si>
  <si>
    <t>FF v Direktoratet for samfunnssikkerhet og beredsk</t>
  </si>
  <si>
    <t>FF v Stiftelsen Arkivet</t>
  </si>
  <si>
    <t>FF v Sør-Troms museum</t>
  </si>
  <si>
    <t>FF v Helse Nord RHF</t>
  </si>
  <si>
    <t>FF v Helse Førde HF</t>
  </si>
  <si>
    <t>FF v Varanger museum IKS</t>
  </si>
  <si>
    <t>FF v Svalbard museum</t>
  </si>
  <si>
    <t>FF v Statens vegvesen</t>
  </si>
  <si>
    <t>FF v Direktoratet for arbeidstilsynet</t>
  </si>
  <si>
    <t>FF v Barne-, ungdoms- og familiedirektoratet</t>
  </si>
  <si>
    <t>FF v Norsk Rettsmuseum</t>
  </si>
  <si>
    <t>FF v NILU - Norsk institutt for luftforskning</t>
  </si>
  <si>
    <t>FF v Møreforsking Ålesund AS</t>
  </si>
  <si>
    <t>FF v VID vitenskapelige høgskole</t>
  </si>
  <si>
    <t>FF v Stiftelsen Falstadsenteret</t>
  </si>
  <si>
    <t>FF v NORSØK Norsk senter for økologisk landbruk</t>
  </si>
  <si>
    <t>FF v Direktoratet for e-helse</t>
  </si>
  <si>
    <t>FF v Tannhelsetjenestens kompetansesenter Midt-Nor</t>
  </si>
  <si>
    <t>FF v Dalane Folkemuseum</t>
  </si>
  <si>
    <t>FF v BerGenBio</t>
  </si>
  <si>
    <t>FF v Høgskulen på Vestlandet</t>
  </si>
  <si>
    <t>FF v Høgskolen i Innlandet</t>
  </si>
  <si>
    <t>FF v Den Norske Kirke</t>
  </si>
  <si>
    <t>FF v Teknologirådet</t>
  </si>
  <si>
    <t>FF v Møreforsking Molde AS</t>
  </si>
  <si>
    <t>FF v Trøndelag fylkeskommune</t>
  </si>
  <si>
    <t>FF v Artsdatabanken</t>
  </si>
  <si>
    <t>FF v NORCE</t>
  </si>
  <si>
    <t>FF v Kunnskapsdepartementets tjenesteorgan</t>
  </si>
  <si>
    <t>FF v Biblitokenes It-senter</t>
  </si>
  <si>
    <t>FF v Tyrilistiftelsen</t>
  </si>
  <si>
    <t xml:space="preserve"> FF v Norsk helsenett</t>
  </si>
  <si>
    <t>FF v Multiconsult</t>
  </si>
  <si>
    <t>FF v Forskerforbundets studentlag</t>
  </si>
  <si>
    <t>FF v Norges museumsforbund</t>
  </si>
  <si>
    <t>FF v Barne- og likestillingsdepartementet</t>
  </si>
  <si>
    <t>FF v Forsvarsstaben</t>
  </si>
  <si>
    <t>FF v Oppegård kommune</t>
  </si>
  <si>
    <t>FF v Noroff University College AS</t>
  </si>
  <si>
    <t>FF v Skatteetaten</t>
  </si>
  <si>
    <t>FF v Norsk senter for folkemusikk og folkedans</t>
  </si>
  <si>
    <t>FF v Konkurransetilsynet</t>
  </si>
  <si>
    <t>FF v Fylkesmannen i Troms og Finnmark</t>
  </si>
  <si>
    <t>FF v Drammen kommune</t>
  </si>
  <si>
    <t>FF v Fagskolen Kristiania</t>
  </si>
  <si>
    <t xml:space="preserve">FF v Viken fylkeskommune </t>
  </si>
  <si>
    <t>FF v Vestland fylkeskommune</t>
  </si>
  <si>
    <t>FF v Innlandet fylkeskommune</t>
  </si>
  <si>
    <t>FF v Troms og Finnmark fylkeskommune</t>
  </si>
  <si>
    <t>FF v Vestfold og Telemark</t>
  </si>
  <si>
    <t>FF v Agder fylkeskommune</t>
  </si>
  <si>
    <t>FF v Oppfølgingsenheten Frisk</t>
  </si>
  <si>
    <t>FF v Østfold interkommunale arkivselskap IKS</t>
  </si>
  <si>
    <t>FF v Fylkesmannen i Nordland</t>
  </si>
  <si>
    <t>FF v Haraldsplass Diakonale Sykehus</t>
  </si>
  <si>
    <t>FF v Interkommunalt arkiv i Hordaland</t>
  </si>
  <si>
    <t>FF v Ålesund kommune</t>
  </si>
  <si>
    <t>Drammens Museum</t>
  </si>
  <si>
    <t xml:space="preserve">Romsdalsmuseet </t>
  </si>
  <si>
    <t>Det Kongelige Norske Videnskabers Selskab</t>
  </si>
  <si>
    <t>Stiftelsen Tana og Varanger Museumssiida</t>
  </si>
  <si>
    <t>Unicare AS</t>
  </si>
  <si>
    <t>Nortura</t>
  </si>
  <si>
    <t>Kristiansand kommune</t>
  </si>
  <si>
    <t>Fortidsminneforeningen</t>
  </si>
  <si>
    <t>Kommunal- og moderniseringsdepartementet</t>
  </si>
  <si>
    <t>Institutt for energiteknikk</t>
  </si>
  <si>
    <t>Finnmarkssykehuset HF</t>
  </si>
  <si>
    <t>Stiftelsen Asta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</si>
</sst>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_-* #,##0_-;\-* #,##0_-;_-* &quot;-&quot;??_-;_-@_-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9C0006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9C57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name val="Arial"/>
    </font>
  </fonts>
  <fills count="3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2F2F2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rgb="FFFFEB9C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2" fillId="20" borderId="11" applyNumberFormat="0" applyAlignment="0" applyProtection="0"/>
    <xf numFmtId="0" fontId="3" fillId="21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22" borderId="0" applyNumberFormat="0" applyBorder="0" applyAlignment="0" applyProtection="0"/>
    <xf numFmtId="0" fontId="6" fillId="0" borderId="0" applyNumberFormat="0" applyFill="0" applyBorder="0" applyAlignment="0" applyProtection="0"/>
    <xf numFmtId="0" fontId="7" fillId="23" borderId="11" applyNumberFormat="0" applyAlignment="0" applyProtection="0"/>
    <xf numFmtId="0" fontId="8" fillId="0" borderId="12" applyNumberFormat="0" applyFill="0" applyAlignment="0" applyProtection="0"/>
    <xf numFmtId="164" fontId="1" fillId="0" borderId="0" applyFont="0" applyFill="0" applyBorder="0" applyAlignment="0" applyProtection="0"/>
    <xf numFmtId="0" fontId="9" fillId="24" borderId="13" applyNumberFormat="0" applyAlignment="0" applyProtection="0"/>
    <xf numFmtId="0" fontId="1" fillId="25" borderId="14" applyNumberFormat="0" applyFont="0" applyAlignment="0" applyProtection="0"/>
    <xf numFmtId="0" fontId="10" fillId="26" borderId="0" applyNumberFormat="0" applyBorder="0" applyAlignment="0" applyProtection="0"/>
    <xf numFmtId="0" fontId="11" fillId="0" borderId="15" applyNumberFormat="0" applyFill="0" applyAlignment="0" applyProtection="0"/>
    <xf numFmtId="0" fontId="12" fillId="0" borderId="16" applyNumberFormat="0" applyFill="0" applyAlignment="0" applyProtection="0"/>
    <xf numFmtId="0" fontId="13" fillId="0" borderId="17" applyNumberFormat="0" applyFill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18" applyNumberFormat="0" applyFill="0" applyAlignment="0" applyProtection="0"/>
    <xf numFmtId="0" fontId="16" fillId="20" borderId="19" applyNumberFormat="0" applyAlignment="0" applyProtection="0"/>
    <xf numFmtId="0" fontId="17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7" fillId="30" borderId="0" applyNumberFormat="0" applyBorder="0" applyAlignment="0" applyProtection="0"/>
    <xf numFmtId="0" fontId="17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46">
    <xf numFmtId="0" fontId="0" fillId="0" borderId="0" xfId="0"/>
    <xf numFmtId="0" fontId="0" fillId="33" borderId="0" xfId="0" applyFill="1" applyAlignment="1">
      <alignment horizontal="left"/>
    </xf>
    <xf numFmtId="0" fontId="0" fillId="33" borderId="0" xfId="0" applyFill="1"/>
    <xf numFmtId="0" fontId="0" fillId="34" borderId="0" xfId="0" applyFill="1" applyAlignment="1">
      <alignment horizontal="center"/>
    </xf>
    <xf numFmtId="0" fontId="0" fillId="33" borderId="0" xfId="0" applyFill="1" applyAlignment="1">
      <alignment vertical="center"/>
    </xf>
    <xf numFmtId="0" fontId="6" fillId="33" borderId="0" xfId="23" applyFill="1"/>
    <xf numFmtId="0" fontId="19" fillId="33" borderId="0" xfId="0" applyFont="1" applyFill="1" applyAlignment="1">
      <alignment vertical="center"/>
    </xf>
    <xf numFmtId="0" fontId="0" fillId="35" borderId="0" xfId="0" applyFill="1"/>
    <xf numFmtId="0" fontId="15" fillId="35" borderId="1" xfId="0" applyFont="1" applyFill="1" applyBorder="1" applyAlignment="1">
      <alignment horizontal="center"/>
    </xf>
    <xf numFmtId="0" fontId="15" fillId="35" borderId="2" xfId="0" applyFont="1" applyFill="1" applyBorder="1"/>
    <xf numFmtId="0" fontId="15" fillId="35" borderId="2" xfId="0" applyFont="1" applyFill="1" applyBorder="1" applyAlignment="1">
      <alignment horizontal="center"/>
    </xf>
    <xf numFmtId="0" fontId="15" fillId="35" borderId="0" xfId="0" applyFont="1" applyFill="1"/>
    <xf numFmtId="0" fontId="15" fillId="35" borderId="3" xfId="0" applyFont="1" applyFill="1" applyBorder="1" applyAlignment="1">
      <alignment horizontal="center"/>
    </xf>
    <xf numFmtId="0" fontId="15" fillId="35" borderId="4" xfId="0" applyFont="1" applyFill="1" applyBorder="1" applyAlignment="1">
      <alignment horizontal="center"/>
    </xf>
    <xf numFmtId="165" fontId="1" fillId="35" borderId="3" xfId="26" applyNumberFormat="1" applyFont="1" applyFill="1" applyBorder="1"/>
    <xf numFmtId="165" fontId="1" fillId="35" borderId="4" xfId="26" applyNumberFormat="1" applyFont="1" applyFill="1" applyBorder="1"/>
    <xf numFmtId="0" fontId="15" fillId="35" borderId="5" xfId="0" applyFont="1" applyFill="1" applyBorder="1"/>
    <xf numFmtId="165" fontId="15" fillId="35" borderId="1" xfId="26" applyNumberFormat="1" applyFont="1" applyFill="1" applyBorder="1"/>
    <xf numFmtId="165" fontId="15" fillId="35" borderId="2" xfId="26" applyNumberFormat="1" applyFont="1" applyFill="1" applyBorder="1"/>
    <xf numFmtId="165" fontId="15" fillId="35" borderId="1" xfId="0" applyNumberFormat="1" applyFont="1" applyFill="1" applyBorder="1"/>
    <xf numFmtId="0" fontId="0" fillId="35" borderId="6" xfId="0" applyFill="1" applyBorder="1"/>
    <xf numFmtId="0" fontId="0" fillId="35" borderId="4" xfId="0" applyFill="1" applyBorder="1"/>
    <xf numFmtId="0" fontId="15" fillId="35" borderId="4" xfId="0" applyFont="1" applyFill="1" applyBorder="1"/>
    <xf numFmtId="165" fontId="1" fillId="35" borderId="2" xfId="26" applyNumberFormat="1" applyFont="1" applyFill="1" applyBorder="1"/>
    <xf numFmtId="165" fontId="1" fillId="35" borderId="1" xfId="26" applyNumberFormat="1" applyFont="1" applyFill="1" applyBorder="1"/>
    <xf numFmtId="0" fontId="20" fillId="35" borderId="4" xfId="0" applyFont="1" applyFill="1" applyBorder="1"/>
    <xf numFmtId="165" fontId="20" fillId="35" borderId="4" xfId="26" applyNumberFormat="1" applyFont="1" applyFill="1" applyBorder="1"/>
    <xf numFmtId="0" fontId="21" fillId="35" borderId="2" xfId="0" applyFont="1" applyFill="1" applyBorder="1"/>
    <xf numFmtId="165" fontId="20" fillId="35" borderId="3" xfId="26" applyNumberFormat="1" applyFont="1" applyFill="1" applyBorder="1"/>
    <xf numFmtId="0" fontId="21" fillId="35" borderId="4" xfId="0" applyFont="1" applyFill="1" applyBorder="1"/>
    <xf numFmtId="0" fontId="18" fillId="35" borderId="0" xfId="0" applyFont="1" applyFill="1"/>
    <xf numFmtId="165" fontId="21" fillId="35" borderId="2" xfId="26" applyNumberFormat="1" applyFont="1" applyFill="1" applyBorder="1"/>
    <xf numFmtId="165" fontId="21" fillId="35" borderId="1" xfId="26" applyNumberFormat="1" applyFont="1" applyFill="1" applyBorder="1"/>
    <xf numFmtId="0" fontId="0" fillId="35" borderId="9" xfId="0" applyFill="1" applyBorder="1"/>
    <xf numFmtId="165" fontId="1" fillId="35" borderId="8" xfId="26" applyNumberFormat="1" applyFont="1" applyFill="1" applyBorder="1"/>
    <xf numFmtId="165" fontId="1" fillId="35" borderId="7" xfId="26" applyNumberFormat="1" applyFont="1" applyFill="1" applyBorder="1"/>
    <xf numFmtId="0" fontId="22" fillId="35" borderId="0" xfId="0" applyFont="1" applyFill="1"/>
    <xf numFmtId="0" fontId="15" fillId="33" borderId="0" xfId="0" applyFont="1" applyFill="1"/>
    <xf numFmtId="0" fontId="0" fillId="33" borderId="0" xfId="0" quotePrefix="1" applyFill="1"/>
    <xf numFmtId="0" fontId="0" fillId="33" borderId="0" xfId="0" applyFill="1" applyAlignment="1">
      <alignment horizontal="left" vertical="top"/>
    </xf>
    <xf numFmtId="0" fontId="0" fillId="33" borderId="0" xfId="0" applyFill="1" applyAlignment="1">
      <alignment vertical="top"/>
    </xf>
    <xf numFmtId="0" fontId="0" fillId="35" borderId="7" xfId="0" applyFill="1" applyBorder="1"/>
    <xf numFmtId="0" fontId="23" fillId="0" borderId="0" xfId="0" applyFont="1"/>
    <xf numFmtId="0" fontId="0" fillId="33" borderId="0" xfId="0" applyFill="1" applyAlignment="1">
      <alignment horizontal="left"/>
    </xf>
    <xf numFmtId="0" fontId="15" fillId="35" borderId="10" xfId="0" applyFont="1" applyFill="1" applyBorder="1" applyAlignment="1">
      <alignment horizontal="center"/>
    </xf>
    <xf numFmtId="0" fontId="15" fillId="35" borderId="2" xfId="0" applyFont="1" applyFill="1" applyBorder="1" applyAlignment="1">
      <alignment horizontal="center"/>
    </xf>
  </cellXfs>
  <cellStyles count="44">
    <cellStyle name="20 % – uthevingsfarge 1" xfId="1" builtinId="30" customBuiltin="1"/>
    <cellStyle name="20 % – uthevingsfarge 2" xfId="2" builtinId="34" customBuiltin="1"/>
    <cellStyle name="20 % – uthevingsfarge 3" xfId="3" builtinId="38" customBuiltin="1"/>
    <cellStyle name="20 % – uthevingsfarge 4" xfId="4" builtinId="42" customBuiltin="1"/>
    <cellStyle name="20 % – uthevingsfarge 5" xfId="5" builtinId="46" customBuiltin="1"/>
    <cellStyle name="20 % – uthevingsfarge 6" xfId="6" builtinId="50" customBuiltin="1"/>
    <cellStyle name="40 % – uthevingsfarge 1" xfId="7" builtinId="31" customBuiltin="1"/>
    <cellStyle name="40 % – uthevingsfarge 2" xfId="8" builtinId="35" customBuiltin="1"/>
    <cellStyle name="40 % – uthevingsfarge 3" xfId="9" builtinId="39" customBuiltin="1"/>
    <cellStyle name="40 % – uthevingsfarge 4" xfId="10" builtinId="43" customBuiltin="1"/>
    <cellStyle name="40 % – uthevingsfarge 5" xfId="11" builtinId="47" customBuiltin="1"/>
    <cellStyle name="40 % – uthevingsfarge 6" xfId="12" builtinId="51" customBuiltin="1"/>
    <cellStyle name="60 % – uthevingsfarge 1" xfId="13" builtinId="32" customBuiltin="1"/>
    <cellStyle name="60 % – uthevingsfarge 2" xfId="14" builtinId="36" customBuiltin="1"/>
    <cellStyle name="60 % – uthevingsfarge 3" xfId="15" builtinId="40" customBuiltin="1"/>
    <cellStyle name="60 % – uthevingsfarge 4" xfId="16" builtinId="44" customBuiltin="1"/>
    <cellStyle name="60 % – uthevingsfarge 5" xfId="17" builtinId="48" customBuiltin="1"/>
    <cellStyle name="60 % – uthevingsfarge 6" xfId="18" builtinId="52" customBuiltin="1"/>
    <cellStyle name="Beregning" xfId="19" builtinId="22" customBuiltin="1"/>
    <cellStyle name="Dårlig" xfId="20" builtinId="27" customBuiltin="1"/>
    <cellStyle name="Forklarende tekst" xfId="21" builtinId="53" customBuiltin="1"/>
    <cellStyle name="God" xfId="22" builtinId="26" customBuiltin="1"/>
    <cellStyle name="Hyperkobling" xfId="23" builtinId="8"/>
    <cellStyle name="Inndata" xfId="24" builtinId="20" customBuiltin="1"/>
    <cellStyle name="Koblet celle" xfId="25" builtinId="24" customBuiltin="1"/>
    <cellStyle name="Komma" xfId="26" builtinId="3"/>
    <cellStyle name="Kontrollcelle" xfId="27" builtinId="23" customBuiltin="1"/>
    <cellStyle name="Merknad" xfId="28" builtinId="10" customBuiltin="1"/>
    <cellStyle name="Normal" xfId="0" builtinId="0"/>
    <cellStyle name="Nøytral" xfId="29" builtinId="28" customBuiltin="1"/>
    <cellStyle name="Overskrift 1" xfId="30" builtinId="16" customBuiltin="1"/>
    <cellStyle name="Overskrift 2" xfId="31" builtinId="17" customBuiltin="1"/>
    <cellStyle name="Overskrift 3" xfId="32" builtinId="18" customBuiltin="1"/>
    <cellStyle name="Overskrift 4" xfId="33" builtinId="19" customBuiltin="1"/>
    <cellStyle name="Tittel" xfId="34" builtinId="15" customBuiltin="1"/>
    <cellStyle name="Totalt" xfId="35" builtinId="25" customBuiltin="1"/>
    <cellStyle name="Utdata" xfId="36" builtinId="21" customBuiltin="1"/>
    <cellStyle name="Uthevingsfarge1" xfId="37" builtinId="29" customBuiltin="1"/>
    <cellStyle name="Uthevingsfarge2" xfId="38" builtinId="33" customBuiltin="1"/>
    <cellStyle name="Uthevingsfarge3" xfId="39" builtinId="37" customBuiltin="1"/>
    <cellStyle name="Uthevingsfarge4" xfId="40" builtinId="41" customBuiltin="1"/>
    <cellStyle name="Uthevingsfarge5" xfId="41" builtinId="45" customBuiltin="1"/>
    <cellStyle name="Uthevingsfarge6" xfId="42" builtinId="49" customBuiltin="1"/>
    <cellStyle name="Varseltekst" xfId="43" builtinId="11" customBuiltin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10</xdr:row>
      <xdr:rowOff>276225</xdr:rowOff>
    </xdr:from>
    <xdr:to>
      <xdr:col>1</xdr:col>
      <xdr:colOff>3714750</xdr:colOff>
      <xdr:row>10</xdr:row>
      <xdr:rowOff>1628775</xdr:rowOff>
    </xdr:to>
    <xdr:grpSp>
      <xdr:nvGrpSpPr>
        <xdr:cNvPr id="5584" name="Gruppe 8">
          <a:extLst>
            <a:ext uri="{FF2B5EF4-FFF2-40B4-BE49-F238E27FC236}">
              <a16:creationId xmlns:a16="http://schemas.microsoft.com/office/drawing/2014/main" id="{73A0425A-92F7-4A7E-8BAC-FECDAAE6FCCA}"/>
            </a:ext>
          </a:extLst>
        </xdr:cNvPr>
        <xdr:cNvGrpSpPr>
          <a:grpSpLocks/>
        </xdr:cNvGrpSpPr>
      </xdr:nvGrpSpPr>
      <xdr:grpSpPr bwMode="auto">
        <a:xfrm>
          <a:off x="891540" y="2217420"/>
          <a:ext cx="3642360" cy="1356360"/>
          <a:chOff x="9677400" y="1863241"/>
          <a:chExt cx="4000500" cy="508384"/>
        </a:xfrm>
      </xdr:grpSpPr>
      <xdr:pic>
        <xdr:nvPicPr>
          <xdr:cNvPr id="5596" name="Bilde 1">
            <a:extLst>
              <a:ext uri="{FF2B5EF4-FFF2-40B4-BE49-F238E27FC236}">
                <a16:creationId xmlns:a16="http://schemas.microsoft.com/office/drawing/2014/main" id="{90068628-1AFA-4D92-BBBE-CA2A2805F74A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1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9677400" y="1863241"/>
            <a:ext cx="4000500" cy="508384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3" name="Pil: høyre 2">
            <a:extLst>
              <a:ext uri="{FF2B5EF4-FFF2-40B4-BE49-F238E27FC236}">
                <a16:creationId xmlns:a16="http://schemas.microsoft.com/office/drawing/2014/main" id="{2E10CA57-6CD4-4107-ABF1-26E44A063F1A}"/>
              </a:ext>
            </a:extLst>
          </xdr:cNvPr>
          <xdr:cNvSpPr/>
        </xdr:nvSpPr>
        <xdr:spPr>
          <a:xfrm>
            <a:off x="11991825" y="1967066"/>
            <a:ext cx="1413789" cy="211230"/>
          </a:xfrm>
          <a:prstGeom prst="rightArrow">
            <a:avLst/>
          </a:prstGeom>
        </xdr:spPr>
        <xdr:style>
          <a:lnRef idx="2">
            <a:schemeClr val="accent2">
              <a:shade val="50000"/>
            </a:schemeClr>
          </a:lnRef>
          <a:fillRef idx="1">
            <a:schemeClr val="accent2"/>
          </a:fillRef>
          <a:effectRef idx="0">
            <a:schemeClr val="accent2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nb-NO"/>
          </a:p>
        </xdr:txBody>
      </xdr:sp>
    </xdr:grpSp>
    <xdr:clientData/>
  </xdr:twoCellAnchor>
  <xdr:twoCellAnchor>
    <xdr:from>
      <xdr:col>1</xdr:col>
      <xdr:colOff>85725</xdr:colOff>
      <xdr:row>11</xdr:row>
      <xdr:rowOff>247650</xdr:rowOff>
    </xdr:from>
    <xdr:to>
      <xdr:col>1</xdr:col>
      <xdr:colOff>3400425</xdr:colOff>
      <xdr:row>11</xdr:row>
      <xdr:rowOff>885825</xdr:rowOff>
    </xdr:to>
    <xdr:grpSp>
      <xdr:nvGrpSpPr>
        <xdr:cNvPr id="5585" name="Gruppe 7">
          <a:extLst>
            <a:ext uri="{FF2B5EF4-FFF2-40B4-BE49-F238E27FC236}">
              <a16:creationId xmlns:a16="http://schemas.microsoft.com/office/drawing/2014/main" id="{0A736677-5E35-4789-AF6A-6C05CAB7FFD7}"/>
            </a:ext>
          </a:extLst>
        </xdr:cNvPr>
        <xdr:cNvGrpSpPr>
          <a:grpSpLocks/>
        </xdr:cNvGrpSpPr>
      </xdr:nvGrpSpPr>
      <xdr:grpSpPr bwMode="auto">
        <a:xfrm>
          <a:off x="899160" y="4015740"/>
          <a:ext cx="3314700" cy="632460"/>
          <a:chOff x="11125200" y="2543175"/>
          <a:chExt cx="3314700" cy="638063"/>
        </a:xfrm>
      </xdr:grpSpPr>
      <xdr:pic>
        <xdr:nvPicPr>
          <xdr:cNvPr id="5594" name="Bilde 3">
            <a:extLst>
              <a:ext uri="{FF2B5EF4-FFF2-40B4-BE49-F238E27FC236}">
                <a16:creationId xmlns:a16="http://schemas.microsoft.com/office/drawing/2014/main" id="{899D7256-542B-43F9-AAF0-6952AE2C1A2A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2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2449175" y="2562049"/>
            <a:ext cx="1990725" cy="619189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5" name="Pil: høyre 4">
            <a:extLst>
              <a:ext uri="{FF2B5EF4-FFF2-40B4-BE49-F238E27FC236}">
                <a16:creationId xmlns:a16="http://schemas.microsoft.com/office/drawing/2014/main" id="{145675C4-F240-46A0-B5D5-0E569BEFD7B4}"/>
              </a:ext>
            </a:extLst>
          </xdr:cNvPr>
          <xdr:cNvSpPr/>
        </xdr:nvSpPr>
        <xdr:spPr>
          <a:xfrm>
            <a:off x="11125200" y="2543175"/>
            <a:ext cx="1409700" cy="209513"/>
          </a:xfrm>
          <a:prstGeom prst="rightArrow">
            <a:avLst/>
          </a:prstGeom>
        </xdr:spPr>
        <xdr:style>
          <a:lnRef idx="2">
            <a:schemeClr val="accent2">
              <a:shade val="50000"/>
            </a:schemeClr>
          </a:lnRef>
          <a:fillRef idx="1">
            <a:schemeClr val="accent2"/>
          </a:fillRef>
          <a:effectRef idx="0">
            <a:schemeClr val="accent2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nb-NO"/>
          </a:p>
        </xdr:txBody>
      </xdr:sp>
    </xdr:grpSp>
    <xdr:clientData/>
  </xdr:twoCellAnchor>
  <xdr:twoCellAnchor>
    <xdr:from>
      <xdr:col>1</xdr:col>
      <xdr:colOff>57150</xdr:colOff>
      <xdr:row>14</xdr:row>
      <xdr:rowOff>266700</xdr:rowOff>
    </xdr:from>
    <xdr:to>
      <xdr:col>1</xdr:col>
      <xdr:colOff>4114800</xdr:colOff>
      <xdr:row>14</xdr:row>
      <xdr:rowOff>5105400</xdr:rowOff>
    </xdr:to>
    <xdr:grpSp>
      <xdr:nvGrpSpPr>
        <xdr:cNvPr id="5586" name="Gruppe 13">
          <a:extLst>
            <a:ext uri="{FF2B5EF4-FFF2-40B4-BE49-F238E27FC236}">
              <a16:creationId xmlns:a16="http://schemas.microsoft.com/office/drawing/2014/main" id="{407C60CA-75DD-4954-BB1A-4CF0F096405B}"/>
            </a:ext>
          </a:extLst>
        </xdr:cNvPr>
        <xdr:cNvGrpSpPr>
          <a:grpSpLocks/>
        </xdr:cNvGrpSpPr>
      </xdr:nvGrpSpPr>
      <xdr:grpSpPr bwMode="auto">
        <a:xfrm>
          <a:off x="876300" y="5737860"/>
          <a:ext cx="4053840" cy="4838700"/>
          <a:chOff x="10963276" y="3867154"/>
          <a:chExt cx="7486212" cy="5761941"/>
        </a:xfrm>
      </xdr:grpSpPr>
      <xdr:pic>
        <xdr:nvPicPr>
          <xdr:cNvPr id="5589" name="Bilde 5">
            <a:extLst>
              <a:ext uri="{FF2B5EF4-FFF2-40B4-BE49-F238E27FC236}">
                <a16:creationId xmlns:a16="http://schemas.microsoft.com/office/drawing/2014/main" id="{68847E3A-331C-4BBA-B496-0BD13A444273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3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125200" y="4191000"/>
            <a:ext cx="3466667" cy="5438095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pic>
        <xdr:nvPicPr>
          <xdr:cNvPr id="5590" name="Bilde 6">
            <a:extLst>
              <a:ext uri="{FF2B5EF4-FFF2-40B4-BE49-F238E27FC236}">
                <a16:creationId xmlns:a16="http://schemas.microsoft.com/office/drawing/2014/main" id="{0A2FB57D-4354-427E-86D5-A64A05C43E39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4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4954250" y="4171950"/>
            <a:ext cx="3495238" cy="5342857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val="000000"/>
                </a:solidFill>
                <a:miter lim="800000"/>
                <a:headEnd/>
                <a:tailEnd/>
              </a14:hiddenLine>
            </a:ext>
          </a:extLst>
        </xdr:spPr>
      </xdr:pic>
      <xdr:sp macro="" textlink="">
        <xdr:nvSpPr>
          <xdr:cNvPr id="10" name="Pil: høyre 9">
            <a:extLst>
              <a:ext uri="{FF2B5EF4-FFF2-40B4-BE49-F238E27FC236}">
                <a16:creationId xmlns:a16="http://schemas.microsoft.com/office/drawing/2014/main" id="{F6F66CB4-4F9A-4127-A629-608ACD9B2F47}"/>
              </a:ext>
            </a:extLst>
          </xdr:cNvPr>
          <xdr:cNvSpPr/>
        </xdr:nvSpPr>
        <xdr:spPr>
          <a:xfrm rot="5400000">
            <a:off x="13291025" y="4087529"/>
            <a:ext cx="669202" cy="228452"/>
          </a:xfrm>
          <a:prstGeom prst="rightArrow">
            <a:avLst/>
          </a:prstGeom>
        </xdr:spPr>
        <xdr:style>
          <a:lnRef idx="2">
            <a:schemeClr val="accent2">
              <a:shade val="50000"/>
            </a:schemeClr>
          </a:lnRef>
          <a:fillRef idx="1">
            <a:schemeClr val="accent2"/>
          </a:fillRef>
          <a:effectRef idx="0">
            <a:schemeClr val="accent2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nb-NO"/>
          </a:p>
        </xdr:txBody>
      </xdr:sp>
      <xdr:sp macro="" textlink="">
        <xdr:nvSpPr>
          <xdr:cNvPr id="12" name="Pil: høyre 11">
            <a:extLst>
              <a:ext uri="{FF2B5EF4-FFF2-40B4-BE49-F238E27FC236}">
                <a16:creationId xmlns:a16="http://schemas.microsoft.com/office/drawing/2014/main" id="{C8AA4540-E6BA-4B74-9184-411BE645F8B1}"/>
              </a:ext>
            </a:extLst>
          </xdr:cNvPr>
          <xdr:cNvSpPr/>
        </xdr:nvSpPr>
        <xdr:spPr>
          <a:xfrm rot="500251">
            <a:off x="14829395" y="7723571"/>
            <a:ext cx="650211" cy="226848"/>
          </a:xfrm>
          <a:prstGeom prst="rightArrow">
            <a:avLst/>
          </a:prstGeom>
        </xdr:spPr>
        <xdr:style>
          <a:lnRef idx="2">
            <a:schemeClr val="accent2">
              <a:shade val="50000"/>
            </a:schemeClr>
          </a:lnRef>
          <a:fillRef idx="1">
            <a:schemeClr val="accent2"/>
          </a:fillRef>
          <a:effectRef idx="0">
            <a:schemeClr val="accent2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nb-NO"/>
          </a:p>
        </xdr:txBody>
      </xdr:sp>
      <xdr:sp macro="" textlink="">
        <xdr:nvSpPr>
          <xdr:cNvPr id="13" name="Pil: høyre 12">
            <a:extLst>
              <a:ext uri="{FF2B5EF4-FFF2-40B4-BE49-F238E27FC236}">
                <a16:creationId xmlns:a16="http://schemas.microsoft.com/office/drawing/2014/main" id="{EFF28E3C-E275-434B-8701-741FE29F079F}"/>
              </a:ext>
            </a:extLst>
          </xdr:cNvPr>
          <xdr:cNvSpPr/>
        </xdr:nvSpPr>
        <xdr:spPr>
          <a:xfrm rot="500251">
            <a:off x="10963276" y="7859680"/>
            <a:ext cx="667784" cy="226848"/>
          </a:xfrm>
          <a:prstGeom prst="rightArrow">
            <a:avLst/>
          </a:prstGeom>
        </xdr:spPr>
        <xdr:style>
          <a:lnRef idx="2">
            <a:schemeClr val="accent2">
              <a:shade val="50000"/>
            </a:schemeClr>
          </a:lnRef>
          <a:fillRef idx="1">
            <a:schemeClr val="accent2"/>
          </a:fillRef>
          <a:effectRef idx="0">
            <a:schemeClr val="accent2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endParaRPr lang="nb-NO"/>
          </a:p>
        </xdr:txBody>
      </xdr:sp>
    </xdr:grpSp>
    <xdr:clientData/>
  </xdr:twoCellAnchor>
  <xdr:twoCellAnchor editAs="oneCell">
    <xdr:from>
      <xdr:col>1</xdr:col>
      <xdr:colOff>66675</xdr:colOff>
      <xdr:row>15</xdr:row>
      <xdr:rowOff>276225</xdr:rowOff>
    </xdr:from>
    <xdr:to>
      <xdr:col>1</xdr:col>
      <xdr:colOff>5286375</xdr:colOff>
      <xdr:row>15</xdr:row>
      <xdr:rowOff>1095375</xdr:rowOff>
    </xdr:to>
    <xdr:pic>
      <xdr:nvPicPr>
        <xdr:cNvPr id="5587" name="Bilde 1">
          <a:extLst>
            <a:ext uri="{FF2B5EF4-FFF2-40B4-BE49-F238E27FC236}">
              <a16:creationId xmlns:a16="http://schemas.microsoft.com/office/drawing/2014/main" id="{1EDD90F8-A598-41EE-A37E-BD1CAA5BE3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1029950"/>
          <a:ext cx="5219700" cy="8191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</xdr:colOff>
      <xdr:row>24</xdr:row>
      <xdr:rowOff>285750</xdr:rowOff>
    </xdr:from>
    <xdr:to>
      <xdr:col>1</xdr:col>
      <xdr:colOff>6153150</xdr:colOff>
      <xdr:row>24</xdr:row>
      <xdr:rowOff>2381250</xdr:rowOff>
    </xdr:to>
    <xdr:pic>
      <xdr:nvPicPr>
        <xdr:cNvPr id="5588" name="Bilde 3">
          <a:extLst>
            <a:ext uri="{FF2B5EF4-FFF2-40B4-BE49-F238E27FC236}">
              <a16:creationId xmlns:a16="http://schemas.microsoft.com/office/drawing/2014/main" id="{7D2556D9-AB6A-4A39-A712-FBE5AA89D42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13982700"/>
          <a:ext cx="6086475" cy="2095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6"/>
  <sheetViews>
    <sheetView workbookViewId="0"/>
  </sheetViews>
  <sheetFormatPr baseColWidth="10" defaultColWidth="11.3984375" defaultRowHeight="14.25" x14ac:dyDescent="0.45"/>
  <cols>
    <col min="1" max="1" width="11.3984375" style="4"/>
    <col min="2" max="2" width="133.59765625" style="2" customWidth="1"/>
    <col min="3" max="16384" width="11.3984375" style="2"/>
  </cols>
  <sheetData>
    <row r="1" spans="1:2" ht="23.25" x14ac:dyDescent="0.45">
      <c r="A1" s="6"/>
    </row>
    <row r="3" spans="1:2" x14ac:dyDescent="0.45">
      <c r="A3" s="4">
        <v>1</v>
      </c>
      <c r="B3" s="2" t="s">
        <v>0</v>
      </c>
    </row>
    <row r="4" spans="1:2" x14ac:dyDescent="0.45">
      <c r="A4" s="4">
        <v>2</v>
      </c>
      <c r="B4" s="2" t="s">
        <v>1</v>
      </c>
    </row>
    <row r="5" spans="1:2" x14ac:dyDescent="0.45">
      <c r="A5" s="4">
        <v>3</v>
      </c>
      <c r="B5" s="2" t="s">
        <v>2</v>
      </c>
    </row>
    <row r="6" spans="1:2" x14ac:dyDescent="0.45">
      <c r="A6" s="4">
        <v>4</v>
      </c>
      <c r="B6" s="2" t="s">
        <v>3</v>
      </c>
    </row>
    <row r="7" spans="1:2" x14ac:dyDescent="0.45">
      <c r="A7" s="4">
        <v>5</v>
      </c>
      <c r="B7" s="2" t="s">
        <v>4</v>
      </c>
    </row>
    <row r="8" spans="1:2" x14ac:dyDescent="0.45">
      <c r="A8" s="4">
        <v>6</v>
      </c>
      <c r="B8" s="2" t="s">
        <v>5</v>
      </c>
    </row>
    <row r="9" spans="1:2" x14ac:dyDescent="0.45">
      <c r="A9" s="4">
        <v>7</v>
      </c>
      <c r="B9" s="2" t="s">
        <v>6</v>
      </c>
    </row>
    <row r="10" spans="1:2" x14ac:dyDescent="0.45">
      <c r="A10" s="2"/>
      <c r="B10" s="38" t="s">
        <v>7</v>
      </c>
    </row>
    <row r="11" spans="1:2" s="4" customFormat="1" ht="143.25" customHeight="1" x14ac:dyDescent="0.45">
      <c r="A11" s="40">
        <v>8</v>
      </c>
      <c r="B11" s="39" t="s">
        <v>8</v>
      </c>
    </row>
    <row r="12" spans="1:2" ht="105.75" customHeight="1" x14ac:dyDescent="0.45">
      <c r="A12" s="40">
        <v>9</v>
      </c>
      <c r="B12" s="40" t="s">
        <v>9</v>
      </c>
    </row>
    <row r="13" spans="1:2" x14ac:dyDescent="0.45">
      <c r="A13" s="4">
        <v>10</v>
      </c>
      <c r="B13" s="5" t="s">
        <v>10</v>
      </c>
    </row>
    <row r="14" spans="1:2" x14ac:dyDescent="0.45">
      <c r="A14" s="4">
        <v>11</v>
      </c>
      <c r="B14" s="5" t="s">
        <v>11</v>
      </c>
    </row>
    <row r="15" spans="1:2" ht="409.5" customHeight="1" x14ac:dyDescent="0.45">
      <c r="A15" s="40">
        <v>12</v>
      </c>
      <c r="B15" s="40" t="s">
        <v>12</v>
      </c>
    </row>
    <row r="16" spans="1:2" ht="109.5" customHeight="1" x14ac:dyDescent="0.45">
      <c r="A16" s="40">
        <v>13</v>
      </c>
      <c r="B16" s="40" t="s">
        <v>13</v>
      </c>
    </row>
    <row r="17" spans="1:2" ht="17.25" customHeight="1" x14ac:dyDescent="0.45">
      <c r="A17" s="40">
        <v>14</v>
      </c>
      <c r="B17" s="40" t="s">
        <v>14</v>
      </c>
    </row>
    <row r="18" spans="1:2" x14ac:dyDescent="0.45">
      <c r="A18" s="4">
        <v>15</v>
      </c>
      <c r="B18" s="38" t="s">
        <v>15</v>
      </c>
    </row>
    <row r="19" spans="1:2" x14ac:dyDescent="0.45">
      <c r="A19" s="4">
        <v>16</v>
      </c>
      <c r="B19" s="38" t="s">
        <v>16</v>
      </c>
    </row>
    <row r="20" spans="1:2" x14ac:dyDescent="0.45">
      <c r="A20" s="4">
        <v>17</v>
      </c>
      <c r="B20" s="38" t="s">
        <v>2</v>
      </c>
    </row>
    <row r="21" spans="1:2" x14ac:dyDescent="0.45">
      <c r="A21" s="4">
        <v>18</v>
      </c>
      <c r="B21" s="38" t="s">
        <v>3</v>
      </c>
    </row>
    <row r="22" spans="1:2" x14ac:dyDescent="0.45">
      <c r="A22" s="4">
        <v>19</v>
      </c>
      <c r="B22" s="38" t="s">
        <v>4</v>
      </c>
    </row>
    <row r="23" spans="1:2" x14ac:dyDescent="0.45">
      <c r="A23" s="4">
        <v>20</v>
      </c>
      <c r="B23" s="38" t="s">
        <v>17</v>
      </c>
    </row>
    <row r="24" spans="1:2" x14ac:dyDescent="0.45">
      <c r="A24" s="4">
        <v>21</v>
      </c>
      <c r="B24" s="38" t="s">
        <v>18</v>
      </c>
    </row>
    <row r="25" spans="1:2" ht="210.75" customHeight="1" x14ac:dyDescent="0.45">
      <c r="A25" s="40">
        <v>22</v>
      </c>
      <c r="B25" s="40" t="s">
        <v>19</v>
      </c>
    </row>
    <row r="29" spans="1:2" x14ac:dyDescent="0.45">
      <c r="B29" s="37" t="s">
        <v>20</v>
      </c>
    </row>
    <row r="30" spans="1:2" x14ac:dyDescent="0.45">
      <c r="B30" s="37" t="s">
        <v>21</v>
      </c>
    </row>
    <row r="31" spans="1:2" x14ac:dyDescent="0.45">
      <c r="B31" s="37" t="s">
        <v>22</v>
      </c>
    </row>
    <row r="32" spans="1:2" x14ac:dyDescent="0.45">
      <c r="B32" s="38" t="s">
        <v>23</v>
      </c>
    </row>
    <row r="33" spans="2:2" x14ac:dyDescent="0.45">
      <c r="B33" s="38" t="s">
        <v>24</v>
      </c>
    </row>
    <row r="36" spans="2:2" x14ac:dyDescent="0.45">
      <c r="B36" s="38" t="s">
        <v>25</v>
      </c>
    </row>
  </sheetData>
  <hyperlinks>
    <hyperlink ref="B13" location="'Fra Rappweb'!A1" display="Kopier regnearket og lim det inn i fanen som heter &quot;Fra rappweb&quot;" xr:uid="{00000000-0004-0000-0000-000000000000}"/>
    <hyperlink ref="B14" location="Infoark!C1" display="På fanen &quot;Infoark&quot; skriver du inn årstall og lokallagsnummer i de mørke grønne cellene. " xr:uid="{00000000-0004-0000-0000-000001000000}"/>
  </hyperlink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84"/>
  <sheetViews>
    <sheetView topLeftCell="A46" workbookViewId="0">
      <selection activeCell="G11" sqref="G11"/>
    </sheetView>
  </sheetViews>
  <sheetFormatPr baseColWidth="10" defaultColWidth="10.86328125" defaultRowHeight="14.25" x14ac:dyDescent="0.45"/>
  <cols>
    <col min="1" max="1" width="19" bestFit="1" customWidth="1"/>
    <col min="2" max="2" width="29.86328125" customWidth="1"/>
    <col min="3" max="4" width="19" bestFit="1" customWidth="1"/>
  </cols>
  <sheetData>
    <row r="1" spans="1:4" x14ac:dyDescent="0.45">
      <c r="A1" s="42" t="s">
        <v>26</v>
      </c>
      <c r="B1" s="42" t="s">
        <v>27</v>
      </c>
      <c r="C1" s="42" t="s">
        <v>28</v>
      </c>
      <c r="D1" s="42" t="s">
        <v>29</v>
      </c>
    </row>
    <row r="2" spans="1:4" x14ac:dyDescent="0.45">
      <c r="A2" s="42" t="s">
        <v>30</v>
      </c>
      <c r="B2" s="42" t="s">
        <v>31</v>
      </c>
      <c r="C2" s="42">
        <v>986084</v>
      </c>
      <c r="D2" s="42">
        <v>0</v>
      </c>
    </row>
    <row r="3" spans="1:4" x14ac:dyDescent="0.45">
      <c r="A3" s="42" t="s">
        <v>32</v>
      </c>
      <c r="B3" s="42" t="s">
        <v>33</v>
      </c>
      <c r="C3" s="42">
        <v>0</v>
      </c>
      <c r="D3" s="42">
        <v>0</v>
      </c>
    </row>
    <row r="4" spans="1:4" x14ac:dyDescent="0.45">
      <c r="A4" s="42" t="s">
        <v>34</v>
      </c>
      <c r="B4" s="42" t="s">
        <v>35</v>
      </c>
      <c r="C4" s="42">
        <v>0</v>
      </c>
      <c r="D4" s="42">
        <v>0</v>
      </c>
    </row>
    <row r="5" spans="1:4" x14ac:dyDescent="0.45">
      <c r="A5" s="42" t="s">
        <v>36</v>
      </c>
      <c r="B5" s="42" t="s">
        <v>37</v>
      </c>
      <c r="C5" s="42">
        <v>0</v>
      </c>
      <c r="D5" s="42">
        <v>0</v>
      </c>
    </row>
    <row r="6" spans="1:4" x14ac:dyDescent="0.45">
      <c r="A6" s="42" t="s">
        <v>38</v>
      </c>
      <c r="B6" s="42" t="s">
        <v>39</v>
      </c>
      <c r="C6" s="42">
        <v>0</v>
      </c>
      <c r="D6" s="42">
        <v>0</v>
      </c>
    </row>
    <row r="7" spans="1:4" x14ac:dyDescent="0.45">
      <c r="A7" s="42" t="s">
        <v>40</v>
      </c>
      <c r="B7" s="42" t="s">
        <v>41</v>
      </c>
      <c r="C7" s="42">
        <v>0</v>
      </c>
      <c r="D7" s="42">
        <v>0</v>
      </c>
    </row>
    <row r="8" spans="1:4" x14ac:dyDescent="0.45">
      <c r="A8" s="42" t="s">
        <v>42</v>
      </c>
      <c r="B8" s="42" t="s">
        <v>43</v>
      </c>
      <c r="C8" s="42">
        <v>0</v>
      </c>
      <c r="D8" s="42">
        <v>0</v>
      </c>
    </row>
    <row r="9" spans="1:4" x14ac:dyDescent="0.45">
      <c r="A9" s="42" t="s">
        <v>44</v>
      </c>
      <c r="B9" s="42" t="s">
        <v>45</v>
      </c>
      <c r="C9" s="42">
        <v>986084</v>
      </c>
      <c r="D9" s="42">
        <v>0</v>
      </c>
    </row>
    <row r="10" spans="1:4" x14ac:dyDescent="0.45">
      <c r="A10" s="42" t="s">
        <v>46</v>
      </c>
      <c r="B10" s="42" t="s">
        <v>46</v>
      </c>
      <c r="C10" s="42">
        <v>0</v>
      </c>
      <c r="D10" s="42">
        <v>0</v>
      </c>
    </row>
    <row r="11" spans="1:4" x14ac:dyDescent="0.45">
      <c r="A11" s="42" t="s">
        <v>47</v>
      </c>
      <c r="B11" s="42" t="s">
        <v>48</v>
      </c>
      <c r="C11" s="42">
        <v>0</v>
      </c>
      <c r="D11" s="42">
        <v>0</v>
      </c>
    </row>
    <row r="12" spans="1:4" x14ac:dyDescent="0.45">
      <c r="A12" s="42" t="s">
        <v>49</v>
      </c>
      <c r="B12" s="42" t="s">
        <v>50</v>
      </c>
      <c r="C12" s="42">
        <v>-550584</v>
      </c>
      <c r="D12" s="42">
        <v>0</v>
      </c>
    </row>
    <row r="13" spans="1:4" x14ac:dyDescent="0.45">
      <c r="A13" s="42" t="s">
        <v>51</v>
      </c>
      <c r="B13" s="42" t="s">
        <v>52</v>
      </c>
      <c r="C13" s="42">
        <v>0</v>
      </c>
      <c r="D13" s="42">
        <v>0</v>
      </c>
    </row>
    <row r="14" spans="1:4" x14ac:dyDescent="0.45">
      <c r="A14" s="42" t="s">
        <v>53</v>
      </c>
      <c r="B14" s="42" t="s">
        <v>54</v>
      </c>
      <c r="C14" s="42">
        <v>-12000</v>
      </c>
      <c r="D14" s="42">
        <v>0</v>
      </c>
    </row>
    <row r="15" spans="1:4" x14ac:dyDescent="0.45">
      <c r="A15" s="42" t="s">
        <v>55</v>
      </c>
      <c r="B15" s="42" t="s">
        <v>56</v>
      </c>
      <c r="C15" s="42">
        <v>0</v>
      </c>
      <c r="D15" s="42">
        <v>0</v>
      </c>
    </row>
    <row r="16" spans="1:4" x14ac:dyDescent="0.45">
      <c r="A16" s="42" t="s">
        <v>57</v>
      </c>
      <c r="B16" s="42" t="s">
        <v>58</v>
      </c>
      <c r="C16" s="42">
        <v>-79324.34</v>
      </c>
      <c r="D16" s="42">
        <v>0</v>
      </c>
    </row>
    <row r="17" spans="1:4" x14ac:dyDescent="0.45">
      <c r="A17" s="42" t="s">
        <v>59</v>
      </c>
      <c r="B17" s="42" t="s">
        <v>60</v>
      </c>
      <c r="C17" s="42">
        <v>0</v>
      </c>
      <c r="D17" s="42">
        <v>0</v>
      </c>
    </row>
    <row r="18" spans="1:4" x14ac:dyDescent="0.45">
      <c r="A18" s="42" t="s">
        <v>61</v>
      </c>
      <c r="B18" s="42" t="s">
        <v>62</v>
      </c>
      <c r="C18" s="42">
        <v>0</v>
      </c>
      <c r="D18" s="42">
        <v>0</v>
      </c>
    </row>
    <row r="19" spans="1:4" x14ac:dyDescent="0.45">
      <c r="A19" s="42" t="s">
        <v>63</v>
      </c>
      <c r="B19" s="42" t="s">
        <v>64</v>
      </c>
      <c r="C19" s="42">
        <v>-668</v>
      </c>
      <c r="D19" s="42">
        <v>0</v>
      </c>
    </row>
    <row r="20" spans="1:4" x14ac:dyDescent="0.45">
      <c r="A20" s="42" t="s">
        <v>65</v>
      </c>
      <c r="B20" s="42" t="s">
        <v>66</v>
      </c>
      <c r="C20" s="42">
        <v>0</v>
      </c>
      <c r="D20" s="42">
        <v>0</v>
      </c>
    </row>
    <row r="21" spans="1:4" x14ac:dyDescent="0.45">
      <c r="A21" s="42" t="s">
        <v>67</v>
      </c>
      <c r="B21" s="42" t="s">
        <v>68</v>
      </c>
      <c r="C21" s="42">
        <v>0</v>
      </c>
      <c r="D21" s="42">
        <v>0</v>
      </c>
    </row>
    <row r="22" spans="1:4" x14ac:dyDescent="0.45">
      <c r="A22" s="42" t="s">
        <v>69</v>
      </c>
      <c r="B22" s="42" t="s">
        <v>70</v>
      </c>
      <c r="C22" s="42">
        <v>0</v>
      </c>
      <c r="D22" s="42">
        <v>0</v>
      </c>
    </row>
    <row r="23" spans="1:4" x14ac:dyDescent="0.45">
      <c r="A23" s="42" t="s">
        <v>71</v>
      </c>
      <c r="B23" s="42" t="s">
        <v>72</v>
      </c>
      <c r="C23" s="42">
        <v>0</v>
      </c>
      <c r="D23" s="42">
        <v>0</v>
      </c>
    </row>
    <row r="24" spans="1:4" x14ac:dyDescent="0.45">
      <c r="A24" s="42" t="s">
        <v>73</v>
      </c>
      <c r="B24" s="42" t="s">
        <v>74</v>
      </c>
      <c r="C24" s="42">
        <v>-1503.97</v>
      </c>
      <c r="D24" s="42">
        <v>0</v>
      </c>
    </row>
    <row r="25" spans="1:4" x14ac:dyDescent="0.45">
      <c r="A25" s="42" t="s">
        <v>75</v>
      </c>
      <c r="B25" s="42" t="s">
        <v>76</v>
      </c>
      <c r="C25" s="42">
        <v>0</v>
      </c>
      <c r="D25" s="42">
        <v>0</v>
      </c>
    </row>
    <row r="26" spans="1:4" x14ac:dyDescent="0.45">
      <c r="A26" s="42" t="s">
        <v>77</v>
      </c>
      <c r="B26" s="42" t="s">
        <v>78</v>
      </c>
      <c r="C26" s="42">
        <v>-119699</v>
      </c>
      <c r="D26" s="42">
        <v>0</v>
      </c>
    </row>
    <row r="27" spans="1:4" x14ac:dyDescent="0.45">
      <c r="A27" s="42" t="s">
        <v>79</v>
      </c>
      <c r="B27" s="42" t="s">
        <v>80</v>
      </c>
      <c r="C27" s="42">
        <v>0</v>
      </c>
      <c r="D27" s="42">
        <v>0</v>
      </c>
    </row>
    <row r="28" spans="1:4" x14ac:dyDescent="0.45">
      <c r="A28" s="42" t="s">
        <v>81</v>
      </c>
      <c r="B28" s="42" t="s">
        <v>82</v>
      </c>
      <c r="C28" s="42">
        <v>0</v>
      </c>
      <c r="D28" s="42">
        <v>0</v>
      </c>
    </row>
    <row r="29" spans="1:4" x14ac:dyDescent="0.45">
      <c r="A29" s="42" t="s">
        <v>83</v>
      </c>
      <c r="B29" s="42" t="s">
        <v>39</v>
      </c>
      <c r="C29" s="42">
        <v>0</v>
      </c>
      <c r="D29" s="42">
        <v>0</v>
      </c>
    </row>
    <row r="30" spans="1:4" x14ac:dyDescent="0.45">
      <c r="A30" s="42" t="s">
        <v>84</v>
      </c>
      <c r="B30" s="42" t="s">
        <v>85</v>
      </c>
      <c r="C30" s="42">
        <v>-27466.85</v>
      </c>
      <c r="D30" s="42">
        <v>0</v>
      </c>
    </row>
    <row r="31" spans="1:4" x14ac:dyDescent="0.45">
      <c r="A31" s="42" t="s">
        <v>86</v>
      </c>
      <c r="B31" s="42" t="s">
        <v>87</v>
      </c>
      <c r="C31" s="42">
        <v>0</v>
      </c>
      <c r="D31" s="42">
        <v>0</v>
      </c>
    </row>
    <row r="32" spans="1:4" x14ac:dyDescent="0.45">
      <c r="A32" s="42" t="s">
        <v>88</v>
      </c>
      <c r="B32" s="42" t="s">
        <v>89</v>
      </c>
      <c r="C32" s="42">
        <v>0</v>
      </c>
      <c r="D32" s="42">
        <v>0</v>
      </c>
    </row>
    <row r="33" spans="1:4" x14ac:dyDescent="0.45">
      <c r="A33" s="42" t="s">
        <v>90</v>
      </c>
      <c r="B33" s="42" t="s">
        <v>91</v>
      </c>
      <c r="C33" s="42">
        <v>0</v>
      </c>
      <c r="D33" s="42">
        <v>0</v>
      </c>
    </row>
    <row r="34" spans="1:4" x14ac:dyDescent="0.45">
      <c r="A34" s="42" t="s">
        <v>92</v>
      </c>
      <c r="B34" s="42" t="s">
        <v>93</v>
      </c>
      <c r="C34" s="42">
        <v>-8648.5</v>
      </c>
      <c r="D34" s="42">
        <v>0</v>
      </c>
    </row>
    <row r="35" spans="1:4" x14ac:dyDescent="0.45">
      <c r="A35" s="42" t="s">
        <v>94</v>
      </c>
      <c r="B35" s="42" t="s">
        <v>95</v>
      </c>
      <c r="C35" s="42">
        <v>-1365</v>
      </c>
      <c r="D35" s="42">
        <v>0</v>
      </c>
    </row>
    <row r="36" spans="1:4" x14ac:dyDescent="0.45">
      <c r="A36" s="42" t="s">
        <v>96</v>
      </c>
      <c r="B36" s="42" t="s">
        <v>97</v>
      </c>
      <c r="C36" s="42">
        <v>0</v>
      </c>
      <c r="D36" s="42">
        <v>0</v>
      </c>
    </row>
    <row r="37" spans="1:4" x14ac:dyDescent="0.45">
      <c r="A37" s="42" t="s">
        <v>98</v>
      </c>
      <c r="B37" s="42" t="s">
        <v>99</v>
      </c>
      <c r="C37" s="42">
        <v>-10</v>
      </c>
      <c r="D37" s="42">
        <v>0</v>
      </c>
    </row>
    <row r="38" spans="1:4" x14ac:dyDescent="0.45">
      <c r="A38" s="42" t="s">
        <v>100</v>
      </c>
      <c r="B38" s="42" t="s">
        <v>101</v>
      </c>
      <c r="C38" s="42">
        <v>0</v>
      </c>
      <c r="D38" s="42">
        <v>0</v>
      </c>
    </row>
    <row r="39" spans="1:4" x14ac:dyDescent="0.45">
      <c r="A39" s="42" t="s">
        <v>102</v>
      </c>
      <c r="B39" s="42" t="s">
        <v>103</v>
      </c>
      <c r="C39" s="42">
        <v>0</v>
      </c>
      <c r="D39" s="42">
        <v>0</v>
      </c>
    </row>
    <row r="40" spans="1:4" x14ac:dyDescent="0.45">
      <c r="A40" s="42" t="s">
        <v>104</v>
      </c>
      <c r="B40" s="42" t="s">
        <v>105</v>
      </c>
      <c r="C40" s="42">
        <v>-801269.66</v>
      </c>
      <c r="D40" s="42">
        <v>0</v>
      </c>
    </row>
    <row r="41" spans="1:4" x14ac:dyDescent="0.45">
      <c r="A41" s="42" t="s">
        <v>46</v>
      </c>
      <c r="B41" s="42" t="s">
        <v>46</v>
      </c>
      <c r="C41" s="42">
        <v>0</v>
      </c>
      <c r="D41" s="42">
        <v>0</v>
      </c>
    </row>
    <row r="42" spans="1:4" x14ac:dyDescent="0.45">
      <c r="A42" s="42" t="s">
        <v>106</v>
      </c>
      <c r="B42" s="42" t="s">
        <v>107</v>
      </c>
      <c r="C42" s="42">
        <v>184814.34</v>
      </c>
      <c r="D42" s="42">
        <v>0</v>
      </c>
    </row>
    <row r="43" spans="1:4" x14ac:dyDescent="0.45">
      <c r="A43" s="42" t="s">
        <v>46</v>
      </c>
      <c r="B43" s="42" t="s">
        <v>46</v>
      </c>
      <c r="C43" s="42">
        <v>0</v>
      </c>
      <c r="D43" s="42">
        <v>0</v>
      </c>
    </row>
    <row r="44" spans="1:4" x14ac:dyDescent="0.45">
      <c r="A44" s="42" t="s">
        <v>108</v>
      </c>
      <c r="B44" s="42" t="s">
        <v>109</v>
      </c>
      <c r="C44" s="42">
        <v>184814.34</v>
      </c>
      <c r="D44" s="42">
        <v>0</v>
      </c>
    </row>
    <row r="45" spans="1:4" x14ac:dyDescent="0.45">
      <c r="A45" s="42" t="s">
        <v>46</v>
      </c>
      <c r="B45" s="42" t="s">
        <v>110</v>
      </c>
      <c r="C45" s="42">
        <v>0</v>
      </c>
      <c r="D45" s="42">
        <v>0</v>
      </c>
    </row>
    <row r="46" spans="1:4" x14ac:dyDescent="0.45">
      <c r="A46" s="42" t="s">
        <v>46</v>
      </c>
      <c r="B46" s="42" t="s">
        <v>46</v>
      </c>
      <c r="C46" s="42">
        <v>0</v>
      </c>
      <c r="D46" s="42">
        <v>0</v>
      </c>
    </row>
    <row r="47" spans="1:4" x14ac:dyDescent="0.45">
      <c r="A47" s="42" t="s">
        <v>111</v>
      </c>
      <c r="B47" s="42" t="s">
        <v>112</v>
      </c>
      <c r="C47" s="42">
        <v>1806769.07</v>
      </c>
      <c r="D47" s="42">
        <v>0</v>
      </c>
    </row>
    <row r="48" spans="1:4" x14ac:dyDescent="0.45">
      <c r="A48" s="42" t="s">
        <v>46</v>
      </c>
      <c r="B48" s="42" t="s">
        <v>46</v>
      </c>
      <c r="C48" s="42">
        <v>0</v>
      </c>
      <c r="D48" s="42">
        <v>0</v>
      </c>
    </row>
    <row r="49" spans="1:4" x14ac:dyDescent="0.45">
      <c r="A49" s="42" t="s">
        <v>113</v>
      </c>
      <c r="B49" s="42" t="s">
        <v>114</v>
      </c>
      <c r="C49" s="42">
        <v>1806769.07</v>
      </c>
      <c r="D49" s="42">
        <v>0</v>
      </c>
    </row>
    <row r="50" spans="1:4" x14ac:dyDescent="0.45">
      <c r="A50" s="42" t="s">
        <v>46</v>
      </c>
      <c r="B50" s="42" t="s">
        <v>46</v>
      </c>
      <c r="C50" s="42">
        <v>0</v>
      </c>
      <c r="D50" s="42">
        <v>0</v>
      </c>
    </row>
    <row r="51" spans="1:4" x14ac:dyDescent="0.45">
      <c r="A51" s="42" t="s">
        <v>46</v>
      </c>
      <c r="B51" s="42" t="s">
        <v>46</v>
      </c>
      <c r="C51" s="42">
        <v>0</v>
      </c>
      <c r="D51" s="42">
        <v>0</v>
      </c>
    </row>
    <row r="52" spans="1:4" x14ac:dyDescent="0.45">
      <c r="A52" s="42" t="s">
        <v>46</v>
      </c>
      <c r="B52" s="42" t="s">
        <v>115</v>
      </c>
      <c r="C52" s="42">
        <v>0</v>
      </c>
      <c r="D52" s="42">
        <v>0</v>
      </c>
    </row>
    <row r="53" spans="1:4" x14ac:dyDescent="0.45">
      <c r="A53" s="42" t="s">
        <v>46</v>
      </c>
      <c r="B53" s="42" t="s">
        <v>46</v>
      </c>
      <c r="C53" s="42">
        <v>0</v>
      </c>
      <c r="D53" s="42">
        <v>0</v>
      </c>
    </row>
    <row r="54" spans="1:4" x14ac:dyDescent="0.45">
      <c r="A54" s="42" t="s">
        <v>46</v>
      </c>
      <c r="B54" s="42" t="s">
        <v>116</v>
      </c>
      <c r="C54" s="42">
        <v>0</v>
      </c>
      <c r="D54" s="42">
        <v>0</v>
      </c>
    </row>
    <row r="55" spans="1:4" x14ac:dyDescent="0.45">
      <c r="A55" s="42" t="s">
        <v>117</v>
      </c>
      <c r="B55" s="42" t="s">
        <v>118</v>
      </c>
      <c r="C55" s="42">
        <v>0</v>
      </c>
      <c r="D55" s="42">
        <v>0</v>
      </c>
    </row>
    <row r="56" spans="1:4" x14ac:dyDescent="0.45">
      <c r="A56" s="42" t="s">
        <v>119</v>
      </c>
      <c r="B56" s="42" t="s">
        <v>120</v>
      </c>
      <c r="C56" s="42">
        <v>0</v>
      </c>
      <c r="D56" s="42">
        <v>0</v>
      </c>
    </row>
    <row r="57" spans="1:4" x14ac:dyDescent="0.45">
      <c r="A57" s="42" t="s">
        <v>121</v>
      </c>
      <c r="B57" s="42" t="s">
        <v>122</v>
      </c>
      <c r="C57" s="42">
        <v>1806769.07</v>
      </c>
      <c r="D57" s="42">
        <v>0</v>
      </c>
    </row>
    <row r="58" spans="1:4" x14ac:dyDescent="0.45">
      <c r="A58" s="42" t="s">
        <v>123</v>
      </c>
      <c r="B58" s="42" t="s">
        <v>124</v>
      </c>
      <c r="C58" s="42">
        <v>1806769.07</v>
      </c>
      <c r="D58" s="42">
        <v>0</v>
      </c>
    </row>
    <row r="59" spans="1:4" x14ac:dyDescent="0.45">
      <c r="A59" s="42" t="s">
        <v>46</v>
      </c>
      <c r="B59" s="42" t="s">
        <v>46</v>
      </c>
      <c r="C59" s="42">
        <v>0</v>
      </c>
      <c r="D59" s="42">
        <v>0</v>
      </c>
    </row>
    <row r="60" spans="1:4" x14ac:dyDescent="0.45">
      <c r="A60" s="42" t="s">
        <v>46</v>
      </c>
      <c r="B60" s="42" t="s">
        <v>125</v>
      </c>
      <c r="C60" s="42">
        <v>0</v>
      </c>
      <c r="D60" s="42">
        <v>0</v>
      </c>
    </row>
    <row r="61" spans="1:4" x14ac:dyDescent="0.45">
      <c r="A61" s="42" t="s">
        <v>126</v>
      </c>
      <c r="B61" s="42" t="s">
        <v>127</v>
      </c>
      <c r="C61" s="42">
        <v>1621954.73</v>
      </c>
      <c r="D61" s="42">
        <v>0</v>
      </c>
    </row>
    <row r="62" spans="1:4" x14ac:dyDescent="0.45">
      <c r="A62" s="42" t="s">
        <v>128</v>
      </c>
      <c r="B62" s="42" t="s">
        <v>129</v>
      </c>
      <c r="C62" s="42">
        <v>184814.34</v>
      </c>
      <c r="D62" s="42">
        <v>0</v>
      </c>
    </row>
    <row r="63" spans="1:4" x14ac:dyDescent="0.45">
      <c r="A63" s="42" t="s">
        <v>130</v>
      </c>
      <c r="B63" s="42" t="s">
        <v>131</v>
      </c>
      <c r="C63" s="42">
        <v>0</v>
      </c>
      <c r="D63" s="42">
        <v>0</v>
      </c>
    </row>
    <row r="64" spans="1:4" x14ac:dyDescent="0.45">
      <c r="A64" s="42" t="s">
        <v>132</v>
      </c>
      <c r="B64" s="42" t="s">
        <v>133</v>
      </c>
      <c r="C64" s="42">
        <v>1806769.07</v>
      </c>
      <c r="D64" s="42">
        <v>0</v>
      </c>
    </row>
    <row r="65" spans="1:4" x14ac:dyDescent="0.45">
      <c r="A65" s="42" t="s">
        <v>134</v>
      </c>
      <c r="B65" s="42" t="s">
        <v>135</v>
      </c>
      <c r="C65" s="42">
        <v>0</v>
      </c>
      <c r="D65" s="42">
        <v>0</v>
      </c>
    </row>
    <row r="66" spans="1:4" x14ac:dyDescent="0.45">
      <c r="A66" s="42" t="s">
        <v>136</v>
      </c>
      <c r="B66" s="42" t="s">
        <v>137</v>
      </c>
      <c r="C66" s="42">
        <v>0</v>
      </c>
      <c r="D66" s="42">
        <v>0</v>
      </c>
    </row>
    <row r="67" spans="1:4" x14ac:dyDescent="0.45">
      <c r="A67" s="42" t="s">
        <v>138</v>
      </c>
      <c r="B67" s="42" t="s">
        <v>139</v>
      </c>
      <c r="C67" s="42">
        <v>0</v>
      </c>
      <c r="D67" s="42">
        <v>0</v>
      </c>
    </row>
    <row r="68" spans="1:4" x14ac:dyDescent="0.45">
      <c r="A68" s="42" t="s">
        <v>140</v>
      </c>
      <c r="B68" s="42" t="s">
        <v>141</v>
      </c>
      <c r="C68" s="42">
        <v>1806769.07</v>
      </c>
      <c r="D68" s="42">
        <v>0</v>
      </c>
    </row>
    <row r="69" spans="1:4" x14ac:dyDescent="0.45">
      <c r="A69" s="42" t="s">
        <v>142</v>
      </c>
      <c r="B69" s="42" t="s">
        <v>143</v>
      </c>
      <c r="C69" s="42">
        <v>0</v>
      </c>
      <c r="D69" s="42">
        <v>0</v>
      </c>
    </row>
    <row r="70" spans="1:4" x14ac:dyDescent="0.45">
      <c r="A70" s="42" t="s">
        <v>144</v>
      </c>
      <c r="B70" s="42" t="s">
        <v>145</v>
      </c>
      <c r="C70" s="42">
        <v>1806769.07</v>
      </c>
      <c r="D70" s="42">
        <v>0</v>
      </c>
    </row>
    <row r="71" spans="1:4" x14ac:dyDescent="0.45">
      <c r="A71" s="42" t="s">
        <v>46</v>
      </c>
      <c r="B71" s="42" t="s">
        <v>46</v>
      </c>
      <c r="C71" s="42">
        <v>0</v>
      </c>
      <c r="D71" s="42">
        <v>0</v>
      </c>
    </row>
    <row r="72" spans="1:4" x14ac:dyDescent="0.45">
      <c r="A72" s="42" t="s">
        <v>46</v>
      </c>
      <c r="B72" s="42" t="s">
        <v>46</v>
      </c>
      <c r="C72" s="42">
        <v>0</v>
      </c>
      <c r="D72" s="42">
        <v>0</v>
      </c>
    </row>
    <row r="73" spans="1:4" x14ac:dyDescent="0.45">
      <c r="A73" s="42" t="s">
        <v>46</v>
      </c>
      <c r="B73" s="42" t="s">
        <v>46</v>
      </c>
      <c r="C73" s="42">
        <v>0</v>
      </c>
      <c r="D73" s="42">
        <v>0</v>
      </c>
    </row>
    <row r="74" spans="1:4" x14ac:dyDescent="0.45">
      <c r="A74" s="42" t="s">
        <v>46</v>
      </c>
      <c r="B74" s="42" t="s">
        <v>46</v>
      </c>
      <c r="C74" s="42">
        <v>0</v>
      </c>
      <c r="D74" s="42">
        <v>0</v>
      </c>
    </row>
    <row r="75" spans="1:4" x14ac:dyDescent="0.45">
      <c r="A75" s="42" t="s">
        <v>46</v>
      </c>
      <c r="B75" s="42" t="s">
        <v>46</v>
      </c>
      <c r="C75" s="42">
        <v>0</v>
      </c>
      <c r="D75" s="42">
        <v>0</v>
      </c>
    </row>
    <row r="76" spans="1:4" x14ac:dyDescent="0.45">
      <c r="A76" s="42" t="s">
        <v>46</v>
      </c>
      <c r="B76" s="42" t="s">
        <v>46</v>
      </c>
      <c r="C76" s="42">
        <v>0</v>
      </c>
      <c r="D76" s="42">
        <v>0</v>
      </c>
    </row>
    <row r="77" spans="1:4" x14ac:dyDescent="0.45">
      <c r="A77" s="42" t="s">
        <v>46</v>
      </c>
      <c r="B77" s="42" t="s">
        <v>46</v>
      </c>
      <c r="C77" s="42">
        <v>0</v>
      </c>
      <c r="D77" s="42">
        <v>0</v>
      </c>
    </row>
    <row r="78" spans="1:4" x14ac:dyDescent="0.45">
      <c r="A78" s="42" t="s">
        <v>46</v>
      </c>
      <c r="B78" s="42" t="s">
        <v>46</v>
      </c>
      <c r="C78" s="42">
        <v>0</v>
      </c>
      <c r="D78" s="42">
        <v>0</v>
      </c>
    </row>
    <row r="79" spans="1:4" x14ac:dyDescent="0.45">
      <c r="A79" s="42" t="s">
        <v>46</v>
      </c>
      <c r="B79" s="42" t="s">
        <v>46</v>
      </c>
      <c r="C79" s="42">
        <v>0</v>
      </c>
      <c r="D79" s="42">
        <v>0</v>
      </c>
    </row>
    <row r="80" spans="1:4" x14ac:dyDescent="0.45">
      <c r="A80" s="42" t="s">
        <v>46</v>
      </c>
      <c r="B80" s="42" t="s">
        <v>46</v>
      </c>
      <c r="C80" s="42">
        <v>0</v>
      </c>
      <c r="D80" s="42">
        <v>0</v>
      </c>
    </row>
    <row r="81" spans="1:4" x14ac:dyDescent="0.45">
      <c r="A81" s="42" t="s">
        <v>46</v>
      </c>
      <c r="B81" s="42" t="s">
        <v>46</v>
      </c>
      <c r="C81" s="42">
        <v>0</v>
      </c>
      <c r="D81" s="42">
        <v>0</v>
      </c>
    </row>
    <row r="82" spans="1:4" x14ac:dyDescent="0.45">
      <c r="A82" s="42" t="s">
        <v>46</v>
      </c>
      <c r="B82" s="42" t="s">
        <v>46</v>
      </c>
      <c r="C82" s="42">
        <v>0</v>
      </c>
      <c r="D82" s="42">
        <v>0</v>
      </c>
    </row>
    <row r="83" spans="1:4" x14ac:dyDescent="0.45">
      <c r="A83" s="42" t="s">
        <v>46</v>
      </c>
      <c r="B83" s="42" t="s">
        <v>46</v>
      </c>
      <c r="C83" s="42">
        <v>0</v>
      </c>
      <c r="D83" s="42">
        <v>0</v>
      </c>
    </row>
    <row r="84" spans="1:4" x14ac:dyDescent="0.45">
      <c r="A84" s="42" t="s">
        <v>46</v>
      </c>
      <c r="B84" s="42" t="s">
        <v>46</v>
      </c>
      <c r="C84" s="42">
        <v>0</v>
      </c>
      <c r="D84" s="42">
        <v>0</v>
      </c>
    </row>
  </sheetData>
  <protectedRanges>
    <protectedRange sqref="A1:IV65536" name="Fra rappweb"/>
  </protectedRanges>
  <pageMargins left="0.75" right="0.75" top="1" bottom="1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"/>
  <sheetViews>
    <sheetView workbookViewId="0">
      <selection activeCell="F8" sqref="F8"/>
    </sheetView>
  </sheetViews>
  <sheetFormatPr baseColWidth="10" defaultColWidth="11.3984375" defaultRowHeight="14.25" x14ac:dyDescent="0.45"/>
  <cols>
    <col min="1" max="16384" width="11.3984375" style="2"/>
  </cols>
  <sheetData>
    <row r="1" spans="1:6" x14ac:dyDescent="0.45">
      <c r="A1" s="43" t="s">
        <v>146</v>
      </c>
      <c r="B1" s="43"/>
      <c r="C1" s="3">
        <v>2021</v>
      </c>
    </row>
    <row r="2" spans="1:6" x14ac:dyDescent="0.45">
      <c r="C2" s="1"/>
    </row>
    <row r="3" spans="1:6" x14ac:dyDescent="0.45">
      <c r="A3" s="43" t="s">
        <v>147</v>
      </c>
      <c r="B3" s="43"/>
      <c r="C3" s="3">
        <v>673</v>
      </c>
    </row>
    <row r="5" spans="1:6" x14ac:dyDescent="0.45">
      <c r="A5" s="43" t="s">
        <v>148</v>
      </c>
      <c r="B5" s="43"/>
      <c r="C5" s="43" t="str">
        <f>VLOOKUP(C3,Lokallag!A2:B299,2,FALSE)</f>
        <v>FF v OsloMet - Storbyuniversitetet</v>
      </c>
      <c r="D5" s="43"/>
      <c r="E5" s="43"/>
      <c r="F5" s="43"/>
    </row>
  </sheetData>
  <protectedRanges>
    <protectedRange sqref="C1 C3" name="År og lokallagsnr"/>
  </protectedRanges>
  <mergeCells count="4">
    <mergeCell ref="A1:B1"/>
    <mergeCell ref="A3:B3"/>
    <mergeCell ref="A5:B5"/>
    <mergeCell ref="C5:F5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I46"/>
  <sheetViews>
    <sheetView tabSelected="1" workbookViewId="0">
      <pane ySplit="5" topLeftCell="A36" activePane="bottomLeft" state="frozen"/>
      <selection activeCell="B15" sqref="B15"/>
      <selection pane="bottomLeft" activeCell="H43" sqref="H43"/>
    </sheetView>
  </sheetViews>
  <sheetFormatPr baseColWidth="10" defaultColWidth="11.3984375" defaultRowHeight="14.25" x14ac:dyDescent="0.45"/>
  <cols>
    <col min="1" max="1" width="7.59765625" style="7" customWidth="1"/>
    <col min="2" max="2" width="36.3984375" style="7" customWidth="1"/>
    <col min="3" max="3" width="14.3984375" style="7" customWidth="1"/>
    <col min="4" max="4" width="14.1328125" style="7" customWidth="1"/>
    <col min="5" max="5" width="12.86328125" style="7" customWidth="1"/>
    <col min="6" max="6" width="3.1328125" style="7" customWidth="1"/>
    <col min="7" max="16384" width="11.3984375" style="7"/>
  </cols>
  <sheetData>
    <row r="1" spans="1:9" ht="21" x14ac:dyDescent="0.65">
      <c r="B1" s="36" t="str">
        <f>IFERROR(_xlfn.CONCAT("Regnskap for lokallag: ",Infoark!C3," ",Infoark!C5),"Tast inn lokallagsnummer i fanen infoark")</f>
        <v>Regnskap for lokallag: 673 FF v OsloMet - Storbyuniversitetet</v>
      </c>
    </row>
    <row r="3" spans="1:9" ht="21" x14ac:dyDescent="0.65">
      <c r="B3" s="36" t="str">
        <f>IF(Infoark!C1&gt;1,_xlfn.CONCAT("Regnskapsår: ",Infoark!C1,),"Tast inn regnskapsår i fanen Infoark")</f>
        <v>Regnskapsår: 2021</v>
      </c>
      <c r="I3" s="36" t="str">
        <f>IF(Infoark!J1&gt;0,_xlfn.CONCAT("Regnskapsår: ",Infoark!J1)," ")</f>
        <v xml:space="preserve"> </v>
      </c>
    </row>
    <row r="4" spans="1:9" x14ac:dyDescent="0.45">
      <c r="C4" s="44">
        <f>Infoark!C1</f>
        <v>2021</v>
      </c>
      <c r="D4" s="45"/>
      <c r="E4" s="8">
        <f>Infoark!C1+1</f>
        <v>2022</v>
      </c>
    </row>
    <row r="5" spans="1:9" x14ac:dyDescent="0.45">
      <c r="A5" s="22" t="s">
        <v>149</v>
      </c>
      <c r="B5" s="9" t="s">
        <v>150</v>
      </c>
      <c r="C5" s="8" t="s">
        <v>29</v>
      </c>
      <c r="D5" s="10" t="s">
        <v>28</v>
      </c>
      <c r="E5" s="8" t="s">
        <v>29</v>
      </c>
    </row>
    <row r="6" spans="1:9" x14ac:dyDescent="0.45">
      <c r="A6" s="21"/>
      <c r="B6" s="11" t="s">
        <v>151</v>
      </c>
      <c r="C6" s="12"/>
      <c r="D6" s="13"/>
      <c r="E6" s="12"/>
    </row>
    <row r="7" spans="1:9" x14ac:dyDescent="0.45">
      <c r="A7" s="21" t="str">
        <f>'Fra Rappweb'!A2</f>
        <v>110</v>
      </c>
      <c r="B7" s="7" t="str">
        <f>'Fra Rappweb'!B2</f>
        <v>Kontingentmidler</v>
      </c>
      <c r="C7" s="14">
        <v>982400</v>
      </c>
      <c r="D7" s="15">
        <f>'Fra Rappweb'!C2</f>
        <v>986084</v>
      </c>
      <c r="E7" s="14">
        <v>982400</v>
      </c>
    </row>
    <row r="8" spans="1:9" x14ac:dyDescent="0.45">
      <c r="A8" s="21" t="str">
        <f>'Fra Rappweb'!A3</f>
        <v>120</v>
      </c>
      <c r="B8" s="7" t="str">
        <f>'Fra Rappweb'!B3</f>
        <v>Tildeling fra arbeidsgiver</v>
      </c>
      <c r="C8" s="14">
        <f>'Fra Rappweb'!D3</f>
        <v>0</v>
      </c>
      <c r="D8" s="15">
        <f>'Fra Rappweb'!C3</f>
        <v>0</v>
      </c>
      <c r="E8" s="14"/>
    </row>
    <row r="9" spans="1:9" x14ac:dyDescent="0.45">
      <c r="A9" s="21" t="str">
        <f>'Fra Rappweb'!A4</f>
        <v>130</v>
      </c>
      <c r="B9" s="7" t="str">
        <f>'Fra Rappweb'!B4</f>
        <v>OU-midler</v>
      </c>
      <c r="C9" s="14">
        <v>50000</v>
      </c>
      <c r="D9" s="15">
        <f>'Fra Rappweb'!C4</f>
        <v>0</v>
      </c>
      <c r="E9" s="14">
        <v>745000</v>
      </c>
    </row>
    <row r="10" spans="1:9" x14ac:dyDescent="0.45">
      <c r="A10" s="21" t="str">
        <f>'Fra Rappweb'!A5</f>
        <v>140</v>
      </c>
      <c r="B10" s="7" t="str">
        <f>'Fra Rappweb'!B5</f>
        <v>Prosjektmidler</v>
      </c>
      <c r="C10" s="14">
        <f>'Fra Rappweb'!D5</f>
        <v>0</v>
      </c>
      <c r="D10" s="15">
        <f>'Fra Rappweb'!C5</f>
        <v>0</v>
      </c>
      <c r="E10" s="14"/>
    </row>
    <row r="11" spans="1:9" x14ac:dyDescent="0.45">
      <c r="A11" s="21" t="str">
        <f>'Fra Rappweb'!A6</f>
        <v>150</v>
      </c>
      <c r="B11" s="7" t="str">
        <f>'Fra Rappweb'!B6</f>
        <v>Reisemidler (geomidler)</v>
      </c>
      <c r="C11" s="14">
        <f>'Fra Rappweb'!D6</f>
        <v>0</v>
      </c>
      <c r="D11" s="15">
        <f>'Fra Rappweb'!C6</f>
        <v>0</v>
      </c>
      <c r="E11" s="14"/>
    </row>
    <row r="12" spans="1:9" x14ac:dyDescent="0.45">
      <c r="A12" s="21" t="str">
        <f>'Fra Rappweb'!A7</f>
        <v>160</v>
      </c>
      <c r="B12" s="7" t="str">
        <f>'Fra Rappweb'!B7</f>
        <v>Annonseinntekter</v>
      </c>
      <c r="C12" s="14">
        <f>'Fra Rappweb'!D7</f>
        <v>0</v>
      </c>
      <c r="D12" s="15">
        <f>'Fra Rappweb'!C7</f>
        <v>0</v>
      </c>
      <c r="E12" s="14"/>
    </row>
    <row r="13" spans="1:9" x14ac:dyDescent="0.45">
      <c r="A13" s="41" t="str">
        <f>'Fra Rappweb'!A8</f>
        <v>170</v>
      </c>
      <c r="B13" s="33" t="str">
        <f>'Fra Rappweb'!B8</f>
        <v>Andre inntekter</v>
      </c>
      <c r="C13" s="34">
        <f>'Fra Rappweb'!D8</f>
        <v>0</v>
      </c>
      <c r="D13" s="35">
        <f>'Fra Rappweb'!C8</f>
        <v>0</v>
      </c>
      <c r="E13" s="34"/>
    </row>
    <row r="14" spans="1:9" x14ac:dyDescent="0.45">
      <c r="A14" s="9" t="str">
        <f>'Fra Rappweb'!A9</f>
        <v>190</v>
      </c>
      <c r="B14" s="16" t="str">
        <f>'Fra Rappweb'!B9</f>
        <v>SUM DRIFTSINNTEKTER</v>
      </c>
      <c r="C14" s="17">
        <f>SUM(C7:C13)</f>
        <v>1032400</v>
      </c>
      <c r="D14" s="18">
        <f>SUM(D7:D13)</f>
        <v>986084</v>
      </c>
      <c r="E14" s="19">
        <f>SUM(E7:E13)</f>
        <v>1727400</v>
      </c>
    </row>
    <row r="15" spans="1:9" x14ac:dyDescent="0.45">
      <c r="A15" s="21"/>
      <c r="C15" s="14"/>
      <c r="D15" s="15"/>
      <c r="E15" s="14"/>
    </row>
    <row r="16" spans="1:9" x14ac:dyDescent="0.45">
      <c r="A16" s="21"/>
      <c r="B16" s="11" t="s">
        <v>152</v>
      </c>
      <c r="C16" s="14"/>
      <c r="D16" s="15"/>
      <c r="E16" s="14"/>
    </row>
    <row r="17" spans="1:7" x14ac:dyDescent="0.45">
      <c r="A17" s="21" t="str">
        <f>'Fra Rappweb'!A12</f>
        <v>210</v>
      </c>
      <c r="B17" s="7" t="str">
        <f>'Fra Rappweb'!B12</f>
        <v>Honorar til styremedlemmer</v>
      </c>
      <c r="C17" s="14">
        <v>-546000</v>
      </c>
      <c r="D17" s="15">
        <f>'Fra Rappweb'!C12</f>
        <v>-550584</v>
      </c>
      <c r="E17" s="14">
        <v>-576000</v>
      </c>
      <c r="G17" s="7" t="str">
        <f t="array" ref="G17">IFERROR(_xlfn.IFS(C17&gt;0,"NB! Kostnader skal skrives med negativt fortegn",D17&gt;0,"NB! Kostnader skal skrives med negativt fortegn",E17&gt;0,"NB! Kostnader skal skrives med negativt fortegn"),"")</f>
        <v/>
      </c>
    </row>
    <row r="18" spans="1:7" x14ac:dyDescent="0.45">
      <c r="A18" s="21" t="str">
        <f>'Fra Rappweb'!A14</f>
        <v>225</v>
      </c>
      <c r="B18" s="7" t="str">
        <f>'Fra Rappweb'!B14</f>
        <v>Honorar/lønn andre</v>
      </c>
      <c r="C18" s="14">
        <v>-25000</v>
      </c>
      <c r="D18" s="15">
        <f>'Fra Rappweb'!C14</f>
        <v>-12000</v>
      </c>
      <c r="E18" s="14">
        <v>-25000</v>
      </c>
      <c r="G18" s="7" t="str">
        <f t="array" ref="G18">IFERROR(_xlfn.IFS(C18&gt;0,"NB! Kostnader skal skrives med negativt fortegn",D18&gt;0,"NB! Kostnader skal skrives med negativt fortegn",E18&gt;0,"NB! Kostnader skal skrives med negativt fortegn"),"")</f>
        <v/>
      </c>
    </row>
    <row r="19" spans="1:7" x14ac:dyDescent="0.45">
      <c r="A19" s="21" t="str">
        <f>'Fra Rappweb'!A16</f>
        <v>240</v>
      </c>
      <c r="B19" s="7" t="str">
        <f>'Fra Rappweb'!B16</f>
        <v>Andre lønnskostnader (arb.giv.avg. mm)</v>
      </c>
      <c r="C19" s="14">
        <v>-70000</v>
      </c>
      <c r="D19" s="15">
        <f>'Fra Rappweb'!C16</f>
        <v>-79324.34</v>
      </c>
      <c r="E19" s="14">
        <f>E17*0.141</f>
        <v>-81215.999999999985</v>
      </c>
      <c r="G19" s="7" t="str">
        <f t="array" ref="G19">IFERROR(_xlfn.IFS(C19&gt;0,"NB! Kostnader skal skrives med negativt fortegn",D19&gt;0,"NB! Kostnader skal skrives med negativt fortegn",E19&gt;0,"NB! Kostnader skal skrives med negativt fortegn"),"")</f>
        <v/>
      </c>
    </row>
    <row r="20" spans="1:7" x14ac:dyDescent="0.45">
      <c r="A20" s="21" t="str">
        <f>'Fra Rappweb'!A19</f>
        <v>270</v>
      </c>
      <c r="B20" s="7" t="str">
        <f>'Fra Rappweb'!B19</f>
        <v>Sosiale personalkostnader</v>
      </c>
      <c r="C20" s="14">
        <f>'Fra Rappweb'!D19</f>
        <v>0</v>
      </c>
      <c r="D20" s="15">
        <f>'Fra Rappweb'!C19</f>
        <v>-668</v>
      </c>
      <c r="E20" s="14"/>
      <c r="G20" s="7" t="str">
        <f t="array" ref="G20">IFERROR(_xlfn.IFS(C20&gt;0,"NB! Kostnader skal skrives med negativt fortegn",D20&gt;0,"NB! Kostnader skal skrives med negativt fortegn",E20&gt;0,"NB! Kostnader skal skrives med negativt fortegn"),"")</f>
        <v/>
      </c>
    </row>
    <row r="21" spans="1:7" x14ac:dyDescent="0.45">
      <c r="A21" s="21" t="str">
        <f>'Fra Rappweb'!A21</f>
        <v>290</v>
      </c>
      <c r="B21" s="7" t="str">
        <f>'Fra Rappweb'!B21</f>
        <v>Inventar/utstyr</v>
      </c>
      <c r="C21" s="14">
        <f>'Fra Rappweb'!D21</f>
        <v>0</v>
      </c>
      <c r="D21" s="15">
        <f>'Fra Rappweb'!C21</f>
        <v>0</v>
      </c>
      <c r="E21" s="14"/>
      <c r="G21" s="7" t="str">
        <f t="array" ref="G21">IFERROR(_xlfn.IFS(C21&gt;0,"NB! Kostnader skal skrives med negativt fortegn",D21&gt;0,"NB! Kostnader skal skrives med negativt fortegn",E21&gt;0,"NB! Kostnader skal skrives med negativt fortegn"),"")</f>
        <v/>
      </c>
    </row>
    <row r="22" spans="1:7" x14ac:dyDescent="0.45">
      <c r="A22" s="21" t="str">
        <f>'Fra Rappweb'!A22</f>
        <v>300</v>
      </c>
      <c r="B22" s="7" t="str">
        <f>'Fra Rappweb'!B22</f>
        <v>Datakostnader, hjemmesider</v>
      </c>
      <c r="C22" s="14">
        <v>-10000</v>
      </c>
      <c r="D22" s="15">
        <f>'Fra Rappweb'!C22</f>
        <v>0</v>
      </c>
      <c r="E22" s="14">
        <v>-10000</v>
      </c>
      <c r="G22" s="7" t="str">
        <f t="array" ref="G22">IFERROR(_xlfn.IFS(C22&gt;0,"NB! Kostnader skal skrives med negativt fortegn",D22&gt;0,"NB! Kostnader skal skrives med negativt fortegn",E22&gt;0,"NB! Kostnader skal skrives med negativt fortegn"),"")</f>
        <v/>
      </c>
    </row>
    <row r="23" spans="1:7" x14ac:dyDescent="0.45">
      <c r="A23" s="21" t="str">
        <f>'Fra Rappweb'!A23</f>
        <v>310</v>
      </c>
      <c r="B23" s="7" t="str">
        <f>'Fra Rappweb'!B23</f>
        <v>Kontorhold, rekvisita etc</v>
      </c>
      <c r="C23" s="14">
        <v>-10000</v>
      </c>
      <c r="D23" s="15">
        <f>'Fra Rappweb'!C23</f>
        <v>0</v>
      </c>
      <c r="E23" s="14">
        <v>-10000</v>
      </c>
      <c r="G23" s="7" t="str">
        <f t="array" ref="G23">IFERROR(_xlfn.IFS(C23&gt;0,"NB! Kostnader skal skrives med negativt fortegn",D23&gt;0,"NB! Kostnader skal skrives med negativt fortegn",E23&gt;0,"NB! Kostnader skal skrives med negativt fortegn"),"")</f>
        <v/>
      </c>
    </row>
    <row r="24" spans="1:7" x14ac:dyDescent="0.45">
      <c r="A24" s="21" t="str">
        <f>'Fra Rappweb'!A24</f>
        <v>320</v>
      </c>
      <c r="B24" s="7" t="str">
        <f>'Fra Rappweb'!B24</f>
        <v>Styremøter og andre styrekostnader</v>
      </c>
      <c r="C24" s="14">
        <v>-75000</v>
      </c>
      <c r="D24" s="15">
        <f>'Fra Rappweb'!C24</f>
        <v>-1503.97</v>
      </c>
      <c r="E24" s="14">
        <v>-75000</v>
      </c>
      <c r="G24" s="7" t="str">
        <f t="array" ref="G24">IFERROR(_xlfn.IFS(C24&gt;0,"NB! Kostnader skal skrives med negativt fortegn",D24&gt;0,"NB! Kostnader skal skrives med negativt fortegn",E24&gt;0,"NB! Kostnader skal skrives med negativt fortegn"),"")</f>
        <v/>
      </c>
    </row>
    <row r="25" spans="1:7" x14ac:dyDescent="0.45">
      <c r="A25" s="21" t="str">
        <f>'Fra Rappweb'!A25</f>
        <v>330</v>
      </c>
      <c r="B25" s="7" t="str">
        <f>'Fra Rappweb'!B25</f>
        <v>Omkostninger sekretariatet</v>
      </c>
      <c r="C25" s="14">
        <v>-20000</v>
      </c>
      <c r="D25" s="15">
        <f>'Fra Rappweb'!C25</f>
        <v>0</v>
      </c>
      <c r="E25" s="14">
        <v>-20000</v>
      </c>
      <c r="G25" s="7" t="str">
        <f t="array" ref="G25">IFERROR(_xlfn.IFS(C25&gt;0,"NB! Kostnader skal skrives med negativt fortegn",D25&gt;0,"NB! Kostnader skal skrives med negativt fortegn",E25&gt;0,"NB! Kostnader skal skrives med negativt fortegn"),"")</f>
        <v/>
      </c>
    </row>
    <row r="26" spans="1:7" x14ac:dyDescent="0.45">
      <c r="A26" s="21" t="str">
        <f>'Fra Rappweb'!A26</f>
        <v>340</v>
      </c>
      <c r="B26" s="7" t="str">
        <f>'Fra Rappweb'!B26</f>
        <v>Medlemsmøter/andre møter</v>
      </c>
      <c r="C26" s="14">
        <v>-300000</v>
      </c>
      <c r="D26" s="15">
        <f>'Fra Rappweb'!C26</f>
        <v>-119699</v>
      </c>
      <c r="E26" s="14">
        <v>-300000</v>
      </c>
      <c r="G26" s="7" t="str">
        <f t="array" ref="G26">IFERROR(_xlfn.IFS(C26&gt;0,"NB! Kostnader skal skrives med negativt fortegn",D26&gt;0,"NB! Kostnader skal skrives med negativt fortegn",E26&gt;0,"NB! Kostnader skal skrives med negativt fortegn"),"")</f>
        <v/>
      </c>
    </row>
    <row r="27" spans="1:7" x14ac:dyDescent="0.45">
      <c r="A27" s="21" t="str">
        <f>'Fra Rappweb'!A27</f>
        <v>350</v>
      </c>
      <c r="B27" s="7" t="str">
        <f>'Fra Rappweb'!B27</f>
        <v>Ikke refunderbare OU/prosj-utgifter</v>
      </c>
      <c r="C27" s="14">
        <v>-20000</v>
      </c>
      <c r="D27" s="15">
        <f>'Fra Rappweb'!C27</f>
        <v>0</v>
      </c>
      <c r="E27" s="14">
        <v>-100000</v>
      </c>
      <c r="G27" s="7" t="str">
        <f t="array" ref="G27">IFERROR(_xlfn.IFS(C27&gt;0,"NB! Kostnader skal skrives med negativt fortegn",D27&gt;0,"NB! Kostnader skal skrives med negativt fortegn",E27&gt;0,"NB! Kostnader skal skrives med negativt fortegn"),"")</f>
        <v/>
      </c>
    </row>
    <row r="28" spans="1:7" x14ac:dyDescent="0.45">
      <c r="A28" s="21" t="str">
        <f>'Fra Rappweb'!A28</f>
        <v>360</v>
      </c>
      <c r="B28" s="7" t="str">
        <f>'Fra Rappweb'!B28</f>
        <v>Mobil/internett</v>
      </c>
      <c r="C28" s="14">
        <v>-50000</v>
      </c>
      <c r="D28" s="15">
        <f>'Fra Rappweb'!C28</f>
        <v>0</v>
      </c>
      <c r="E28" s="14">
        <v>-10000</v>
      </c>
      <c r="G28" s="7" t="str">
        <f t="array" ref="G28">IFERROR(_xlfn.IFS(C28&gt;0,"NB! Kostnader skal skrives med negativt fortegn",D28&gt;0,"NB! Kostnader skal skrives med negativt fortegn",E28&gt;0,"NB! Kostnader skal skrives med negativt fortegn"),"")</f>
        <v/>
      </c>
    </row>
    <row r="29" spans="1:7" x14ac:dyDescent="0.45">
      <c r="A29" s="21" t="str">
        <f>'Fra Rappweb'!A30</f>
        <v>380</v>
      </c>
      <c r="B29" s="7" t="str">
        <f>'Fra Rappweb'!B30</f>
        <v>Andre reisekostnader</v>
      </c>
      <c r="C29" s="14">
        <v>-25000</v>
      </c>
      <c r="D29" s="15">
        <f>'Fra Rappweb'!C30</f>
        <v>-27466.85</v>
      </c>
      <c r="E29" s="14">
        <v>-25000</v>
      </c>
      <c r="G29" s="7" t="str">
        <f t="array" ref="G29">IFERROR(_xlfn.IFS(C29&gt;0,"NB! Kostnader skal skrives med negativt fortegn",D29&gt;0,"NB! Kostnader skal skrives med negativt fortegn",E29&gt;0,"NB! Kostnader skal skrives med negativt fortegn"),"")</f>
        <v/>
      </c>
    </row>
    <row r="30" spans="1:7" x14ac:dyDescent="0.45">
      <c r="A30" s="21" t="str">
        <f>'Fra Rappweb'!A31</f>
        <v>390</v>
      </c>
      <c r="B30" s="7" t="str">
        <f>'Fra Rappweb'!B31</f>
        <v>OU-kurs</v>
      </c>
      <c r="C30" s="14">
        <v>-50000</v>
      </c>
      <c r="D30" s="15">
        <f>'Fra Rappweb'!C31</f>
        <v>0</v>
      </c>
      <c r="E30" s="14">
        <v>-745000</v>
      </c>
      <c r="G30" s="7" t="str">
        <f t="array" ref="G30">IFERROR(_xlfn.IFS(C30&gt;0,"NB! Kostnader skal skrives med negativt fortegn",D30&gt;0,"NB! Kostnader skal skrives med negativt fortegn",E30&gt;0,"NB! Kostnader skal skrives med negativt fortegn"),"")</f>
        <v/>
      </c>
    </row>
    <row r="31" spans="1:7" x14ac:dyDescent="0.45">
      <c r="A31" s="21" t="str">
        <f>'Fra Rappweb'!A34</f>
        <v>410</v>
      </c>
      <c r="B31" s="7" t="str">
        <f>'Fra Rappweb'!B34</f>
        <v>Profilering, vervekampanjer</v>
      </c>
      <c r="C31" s="14">
        <v>-50000</v>
      </c>
      <c r="D31" s="15">
        <f>'Fra Rappweb'!C34</f>
        <v>-8648.5</v>
      </c>
      <c r="E31" s="14">
        <v>-50000</v>
      </c>
      <c r="G31" s="7" t="str">
        <f t="array" ref="G31">IFERROR(_xlfn.IFS(C31&gt;0,"NB! Kostnader skal skrives med negativt fortegn",D31&gt;0,"NB! Kostnader skal skrives med negativt fortegn",E31&gt;0,"NB! Kostnader skal skrives med negativt fortegn"),"")</f>
        <v/>
      </c>
    </row>
    <row r="32" spans="1:7" x14ac:dyDescent="0.45">
      <c r="A32" s="21" t="str">
        <f>'Fra Rappweb'!A35</f>
        <v>420</v>
      </c>
      <c r="B32" s="7" t="str">
        <f>'Fra Rappweb'!B35</f>
        <v>Gaver, representasjon</v>
      </c>
      <c r="C32" s="14">
        <v>-10000</v>
      </c>
      <c r="D32" s="15">
        <f>'Fra Rappweb'!C35</f>
        <v>-1365</v>
      </c>
      <c r="E32" s="14">
        <v>-10000</v>
      </c>
      <c r="G32" s="7" t="str">
        <f t="array" ref="G32">IFERROR(_xlfn.IFS(C32&gt;0,"NB! Kostnader skal skrives med negativt fortegn",D32&gt;0,"NB! Kostnader skal skrives med negativt fortegn",E32&gt;0,"NB! Kostnader skal skrives med negativt fortegn"),"")</f>
        <v/>
      </c>
    </row>
    <row r="33" spans="1:7" x14ac:dyDescent="0.45">
      <c r="A33" s="21" t="str">
        <f>'Fra Rappweb'!A37</f>
        <v>430</v>
      </c>
      <c r="B33" s="7" t="str">
        <f>'Fra Rappweb'!B37</f>
        <v>Diverse</v>
      </c>
      <c r="C33" s="14">
        <v>-100</v>
      </c>
      <c r="D33" s="15">
        <f>'Fra Rappweb'!C37</f>
        <v>-10</v>
      </c>
      <c r="E33" s="14">
        <v>-100</v>
      </c>
      <c r="G33" s="7" t="str">
        <f t="array" ref="G33">IFERROR(_xlfn.IFS(C33&gt;0,"NB! Kostnader skal skrives med negativt fortegn",D33&gt;0,"NB! Kostnader skal skrives med negativt fortegn",E33&gt;0,"NB! Kostnader skal skrives med negativt fortegn"),"")</f>
        <v/>
      </c>
    </row>
    <row r="34" spans="1:7" s="11" customFormat="1" x14ac:dyDescent="0.45">
      <c r="A34" s="9" t="str">
        <f>'Fra Rappweb'!A40</f>
        <v>500</v>
      </c>
      <c r="B34" s="16" t="str">
        <f>'Fra Rappweb'!B40</f>
        <v>SUM DRIFTSKOSTNADER</v>
      </c>
      <c r="C34" s="17">
        <f>SUM(C17:C33)</f>
        <v>-1261100</v>
      </c>
      <c r="D34" s="18">
        <f>SUM(D17:D33)</f>
        <v>-801269.65999999992</v>
      </c>
      <c r="E34" s="17">
        <f>SUM(E17:E33)</f>
        <v>-2037316</v>
      </c>
    </row>
    <row r="35" spans="1:7" x14ac:dyDescent="0.45">
      <c r="A35" s="20" t="str">
        <f>'Fra Rappweb'!A41</f>
        <v/>
      </c>
      <c r="B35" s="20" t="str">
        <f>'Fra Rappweb'!B41</f>
        <v/>
      </c>
      <c r="C35" s="15"/>
      <c r="D35" s="15"/>
      <c r="E35" s="14"/>
    </row>
    <row r="36" spans="1:7" x14ac:dyDescent="0.45">
      <c r="A36" s="21" t="str">
        <f>'Fra Rappweb'!A42</f>
        <v>510</v>
      </c>
      <c r="B36" s="21" t="str">
        <f>'Fra Rappweb'!B42</f>
        <v>Driftsresultat bokført</v>
      </c>
      <c r="C36" s="15">
        <f>C14+C34</f>
        <v>-228700</v>
      </c>
      <c r="D36" s="15">
        <f>D14+D34</f>
        <v>184814.34000000008</v>
      </c>
      <c r="E36" s="15">
        <f>E14+E34</f>
        <v>-309916</v>
      </c>
      <c r="G36" s="7" t="str">
        <f t="array" ref="G36">IFERROR(_xlfn.IFS(D36&lt;0,"Underskudd i regnskapet (kolonne C) eller budsjett (kolonne D)",E36&lt;0,"Underskudd i budsjett (kolonne D)"),"")</f>
        <v>Underskudd i budsjett (kolonne D)</v>
      </c>
    </row>
    <row r="37" spans="1:7" x14ac:dyDescent="0.45">
      <c r="A37" s="21" t="str">
        <f>'Fra Rappweb'!A43</f>
        <v/>
      </c>
      <c r="B37" s="21" t="str">
        <f>'Fra Rappweb'!B43</f>
        <v/>
      </c>
      <c r="C37" s="15"/>
      <c r="D37" s="15"/>
      <c r="E37" s="14"/>
    </row>
    <row r="38" spans="1:7" x14ac:dyDescent="0.45">
      <c r="A38" s="21" t="str">
        <f>'Fra Rappweb'!A46</f>
        <v/>
      </c>
      <c r="B38" s="21" t="str">
        <f>'Fra Rappweb'!B46</f>
        <v/>
      </c>
      <c r="C38" s="15"/>
      <c r="D38" s="15"/>
      <c r="E38" s="14"/>
    </row>
    <row r="39" spans="1:7" x14ac:dyDescent="0.45">
      <c r="A39" s="22" t="str">
        <f>'Fra Rappweb'!A47</f>
        <v>570</v>
      </c>
      <c r="B39" s="22" t="str">
        <f>'Fra Rappweb'!B47</f>
        <v>DISPONIBLE MIDLER DRIFT</v>
      </c>
      <c r="C39" s="15">
        <f>C46</f>
        <v>1393154</v>
      </c>
      <c r="D39" s="15">
        <f>D46</f>
        <v>1806769</v>
      </c>
      <c r="E39" s="15">
        <f>E46</f>
        <v>1496853</v>
      </c>
      <c r="G39" s="7" t="s">
        <v>153</v>
      </c>
    </row>
    <row r="40" spans="1:7" x14ac:dyDescent="0.45">
      <c r="A40" s="21"/>
      <c r="B40" s="21"/>
      <c r="C40" s="15"/>
      <c r="D40" s="15"/>
      <c r="E40" s="14"/>
    </row>
    <row r="41" spans="1:7" x14ac:dyDescent="0.45">
      <c r="A41" s="21"/>
      <c r="B41" s="21"/>
      <c r="C41" s="15"/>
      <c r="D41" s="15"/>
      <c r="E41" s="14"/>
    </row>
    <row r="42" spans="1:7" x14ac:dyDescent="0.45">
      <c r="A42" s="9" t="str">
        <f>'Fra Rappweb'!A52</f>
        <v/>
      </c>
      <c r="B42" s="9" t="str">
        <f>'Fra Rappweb'!B52</f>
        <v>BALANSEREGNSKAP</v>
      </c>
      <c r="C42" s="23"/>
      <c r="D42" s="23"/>
      <c r="E42" s="24"/>
    </row>
    <row r="43" spans="1:7" x14ac:dyDescent="0.45">
      <c r="B43" s="29" t="s">
        <v>154</v>
      </c>
      <c r="C43" s="26"/>
      <c r="D43" s="26"/>
      <c r="E43" s="28"/>
    </row>
    <row r="44" spans="1:7" s="30" customFormat="1" x14ac:dyDescent="0.45">
      <c r="A44" s="25" t="str">
        <f>'Fra Rappweb'!A61</f>
        <v>700</v>
      </c>
      <c r="B44" s="25" t="str">
        <f>'Fra Rappweb'!B61</f>
        <v>Egenkapital drift pr 1.1</v>
      </c>
      <c r="C44" s="26">
        <v>1621955</v>
      </c>
      <c r="D44" s="26">
        <f>'Fra Rappweb'!C61</f>
        <v>1621954.73</v>
      </c>
      <c r="E44" s="28">
        <f>D46</f>
        <v>1806769</v>
      </c>
    </row>
    <row r="45" spans="1:7" x14ac:dyDescent="0.45">
      <c r="A45" s="25" t="str">
        <f>'Fra Rappweb'!A62</f>
        <v>710</v>
      </c>
      <c r="B45" s="25" t="str">
        <f>'Fra Rappweb'!B62</f>
        <v>Årsresultat drift</v>
      </c>
      <c r="C45" s="26">
        <f>C36</f>
        <v>-228700</v>
      </c>
      <c r="D45" s="28">
        <f>D36</f>
        <v>184814.34000000008</v>
      </c>
      <c r="E45" s="28">
        <f>E36</f>
        <v>-309916</v>
      </c>
    </row>
    <row r="46" spans="1:7" x14ac:dyDescent="0.45">
      <c r="A46" s="27" t="str">
        <f>'Fra Rappweb'!A64</f>
        <v>730</v>
      </c>
      <c r="B46" s="27" t="str">
        <f>'Fra Rappweb'!B64</f>
        <v>Sum egenkapital drift</v>
      </c>
      <c r="C46" s="31">
        <v>1393154</v>
      </c>
      <c r="D46" s="32">
        <v>1806769</v>
      </c>
      <c r="E46" s="32">
        <v>1496853</v>
      </c>
    </row>
  </sheetData>
  <protectedRanges>
    <protectedRange sqref="E7:E13 E17:E33" name="Budsjettinnlegging"/>
  </protectedRanges>
  <autoFilter ref="D5:D46" xr:uid="{00000000-0009-0000-0000-000003000000}"/>
  <mergeCells count="1">
    <mergeCell ref="C4:D4"/>
  </mergeCells>
  <conditionalFormatting sqref="C17:E33">
    <cfRule type="cellIs" dxfId="1" priority="2" operator="greaterThan">
      <formula>0</formula>
    </cfRule>
  </conditionalFormatting>
  <conditionalFormatting sqref="C36:E36">
    <cfRule type="cellIs" dxfId="0" priority="1" stopIfTrue="1" operator="lessThan">
      <formula>0</formula>
    </cfRule>
  </conditionalFormatting>
  <pageMargins left="0.7" right="0.7" top="0.75" bottom="0.75" header="0.3" footer="0.3"/>
  <pageSetup paperSize="9" scale="63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264"/>
  <sheetViews>
    <sheetView workbookViewId="0">
      <selection sqref="A1:C65536"/>
    </sheetView>
  </sheetViews>
  <sheetFormatPr baseColWidth="10" defaultColWidth="10.86328125" defaultRowHeight="14.25" x14ac:dyDescent="0.45"/>
  <cols>
    <col min="2" max="2" width="50.3984375" bestFit="1" customWidth="1"/>
  </cols>
  <sheetData>
    <row r="1" spans="1:3" x14ac:dyDescent="0.45">
      <c r="A1" t="s">
        <v>155</v>
      </c>
      <c r="B1" t="s">
        <v>156</v>
      </c>
      <c r="C1" t="s">
        <v>157</v>
      </c>
    </row>
    <row r="2" spans="1:3" x14ac:dyDescent="0.45">
      <c r="A2">
        <v>300</v>
      </c>
      <c r="B2" t="s">
        <v>158</v>
      </c>
      <c r="C2" t="s">
        <v>159</v>
      </c>
    </row>
    <row r="3" spans="1:3" x14ac:dyDescent="0.45">
      <c r="A3">
        <v>301</v>
      </c>
      <c r="B3" t="s">
        <v>160</v>
      </c>
      <c r="C3" t="s">
        <v>159</v>
      </c>
    </row>
    <row r="4" spans="1:3" x14ac:dyDescent="0.45">
      <c r="A4">
        <v>303</v>
      </c>
      <c r="B4" t="s">
        <v>161</v>
      </c>
      <c r="C4" t="s">
        <v>159</v>
      </c>
    </row>
    <row r="5" spans="1:3" x14ac:dyDescent="0.45">
      <c r="A5">
        <v>304</v>
      </c>
      <c r="B5" t="s">
        <v>162</v>
      </c>
      <c r="C5" t="s">
        <v>159</v>
      </c>
    </row>
    <row r="6" spans="1:3" x14ac:dyDescent="0.45">
      <c r="A6">
        <v>306</v>
      </c>
      <c r="B6" t="s">
        <v>163</v>
      </c>
      <c r="C6" t="s">
        <v>159</v>
      </c>
    </row>
    <row r="7" spans="1:3" x14ac:dyDescent="0.45">
      <c r="A7">
        <v>307</v>
      </c>
      <c r="B7" t="s">
        <v>164</v>
      </c>
      <c r="C7" t="s">
        <v>159</v>
      </c>
    </row>
    <row r="8" spans="1:3" x14ac:dyDescent="0.45">
      <c r="A8">
        <v>308</v>
      </c>
      <c r="B8" t="s">
        <v>165</v>
      </c>
      <c r="C8" t="s">
        <v>159</v>
      </c>
    </row>
    <row r="9" spans="1:3" x14ac:dyDescent="0.45">
      <c r="A9">
        <v>309</v>
      </c>
      <c r="B9" t="s">
        <v>166</v>
      </c>
      <c r="C9" t="s">
        <v>159</v>
      </c>
    </row>
    <row r="10" spans="1:3" x14ac:dyDescent="0.45">
      <c r="A10">
        <v>404</v>
      </c>
      <c r="B10" t="s">
        <v>167</v>
      </c>
      <c r="C10" t="s">
        <v>159</v>
      </c>
    </row>
    <row r="11" spans="1:3" x14ac:dyDescent="0.45">
      <c r="A11">
        <v>405</v>
      </c>
      <c r="B11" t="s">
        <v>168</v>
      </c>
      <c r="C11" t="s">
        <v>159</v>
      </c>
    </row>
    <row r="12" spans="1:3" x14ac:dyDescent="0.45">
      <c r="A12">
        <v>406</v>
      </c>
      <c r="B12" t="s">
        <v>169</v>
      </c>
      <c r="C12" t="s">
        <v>159</v>
      </c>
    </row>
    <row r="13" spans="1:3" x14ac:dyDescent="0.45">
      <c r="A13">
        <v>409</v>
      </c>
      <c r="B13" t="s">
        <v>170</v>
      </c>
      <c r="C13" t="s">
        <v>159</v>
      </c>
    </row>
    <row r="14" spans="1:3" x14ac:dyDescent="0.45">
      <c r="A14">
        <v>410</v>
      </c>
      <c r="B14" t="s">
        <v>171</v>
      </c>
      <c r="C14" t="s">
        <v>159</v>
      </c>
    </row>
    <row r="15" spans="1:3" x14ac:dyDescent="0.45">
      <c r="A15">
        <v>411</v>
      </c>
      <c r="B15" t="s">
        <v>172</v>
      </c>
      <c r="C15" t="s">
        <v>159</v>
      </c>
    </row>
    <row r="16" spans="1:3" x14ac:dyDescent="0.45">
      <c r="A16">
        <v>412</v>
      </c>
      <c r="B16" t="s">
        <v>173</v>
      </c>
      <c r="C16" t="s">
        <v>159</v>
      </c>
    </row>
    <row r="17" spans="1:3" x14ac:dyDescent="0.45">
      <c r="A17">
        <v>413</v>
      </c>
      <c r="B17" t="s">
        <v>174</v>
      </c>
      <c r="C17" t="s">
        <v>159</v>
      </c>
    </row>
    <row r="18" spans="1:3" x14ac:dyDescent="0.45">
      <c r="A18">
        <v>415</v>
      </c>
      <c r="B18" t="s">
        <v>175</v>
      </c>
      <c r="C18" t="s">
        <v>159</v>
      </c>
    </row>
    <row r="19" spans="1:3" x14ac:dyDescent="0.45">
      <c r="A19">
        <v>416</v>
      </c>
      <c r="B19" t="s">
        <v>176</v>
      </c>
      <c r="C19" t="s">
        <v>159</v>
      </c>
    </row>
    <row r="20" spans="1:3" x14ac:dyDescent="0.45">
      <c r="A20">
        <v>417</v>
      </c>
      <c r="B20" t="s">
        <v>177</v>
      </c>
      <c r="C20" t="s">
        <v>159</v>
      </c>
    </row>
    <row r="21" spans="1:3" x14ac:dyDescent="0.45">
      <c r="A21">
        <v>418</v>
      </c>
      <c r="B21" t="s">
        <v>178</v>
      </c>
      <c r="C21" t="s">
        <v>159</v>
      </c>
    </row>
    <row r="22" spans="1:3" x14ac:dyDescent="0.45">
      <c r="A22">
        <v>420</v>
      </c>
      <c r="B22" t="s">
        <v>179</v>
      </c>
      <c r="C22" t="s">
        <v>159</v>
      </c>
    </row>
    <row r="23" spans="1:3" x14ac:dyDescent="0.45">
      <c r="A23">
        <v>421</v>
      </c>
      <c r="B23" t="s">
        <v>180</v>
      </c>
      <c r="C23" t="s">
        <v>159</v>
      </c>
    </row>
    <row r="24" spans="1:3" x14ac:dyDescent="0.45">
      <c r="A24">
        <v>422</v>
      </c>
      <c r="B24" t="s">
        <v>181</v>
      </c>
      <c r="C24" t="s">
        <v>159</v>
      </c>
    </row>
    <row r="25" spans="1:3" x14ac:dyDescent="0.45">
      <c r="A25">
        <v>424</v>
      </c>
      <c r="B25" t="s">
        <v>182</v>
      </c>
      <c r="C25" t="s">
        <v>159</v>
      </c>
    </row>
    <row r="26" spans="1:3" x14ac:dyDescent="0.45">
      <c r="A26">
        <v>426</v>
      </c>
      <c r="B26" t="s">
        <v>183</v>
      </c>
      <c r="C26" t="s">
        <v>159</v>
      </c>
    </row>
    <row r="27" spans="1:3" x14ac:dyDescent="0.45">
      <c r="A27">
        <v>428</v>
      </c>
      <c r="B27" t="s">
        <v>184</v>
      </c>
      <c r="C27" t="s">
        <v>159</v>
      </c>
    </row>
    <row r="28" spans="1:3" x14ac:dyDescent="0.45">
      <c r="A28">
        <v>429</v>
      </c>
      <c r="B28" t="s">
        <v>185</v>
      </c>
      <c r="C28" t="s">
        <v>159</v>
      </c>
    </row>
    <row r="29" spans="1:3" x14ac:dyDescent="0.45">
      <c r="A29">
        <v>431</v>
      </c>
      <c r="B29" t="s">
        <v>186</v>
      </c>
      <c r="C29" t="s">
        <v>159</v>
      </c>
    </row>
    <row r="30" spans="1:3" x14ac:dyDescent="0.45">
      <c r="A30">
        <v>432</v>
      </c>
      <c r="B30" t="s">
        <v>187</v>
      </c>
      <c r="C30" t="s">
        <v>159</v>
      </c>
    </row>
    <row r="31" spans="1:3" x14ac:dyDescent="0.45">
      <c r="A31">
        <v>433</v>
      </c>
      <c r="B31" t="s">
        <v>188</v>
      </c>
      <c r="C31" t="s">
        <v>159</v>
      </c>
    </row>
    <row r="32" spans="1:3" x14ac:dyDescent="0.45">
      <c r="A32">
        <v>434</v>
      </c>
      <c r="B32" t="s">
        <v>189</v>
      </c>
      <c r="C32" t="s">
        <v>159</v>
      </c>
    </row>
    <row r="33" spans="1:3" x14ac:dyDescent="0.45">
      <c r="A33">
        <v>435</v>
      </c>
      <c r="B33" t="s">
        <v>190</v>
      </c>
      <c r="C33" t="s">
        <v>159</v>
      </c>
    </row>
    <row r="34" spans="1:3" x14ac:dyDescent="0.45">
      <c r="A34">
        <v>438</v>
      </c>
      <c r="B34" t="s">
        <v>191</v>
      </c>
      <c r="C34" t="s">
        <v>159</v>
      </c>
    </row>
    <row r="35" spans="1:3" x14ac:dyDescent="0.45">
      <c r="A35">
        <v>440</v>
      </c>
      <c r="B35" t="s">
        <v>192</v>
      </c>
      <c r="C35" t="s">
        <v>159</v>
      </c>
    </row>
    <row r="36" spans="1:3" x14ac:dyDescent="0.45">
      <c r="A36">
        <v>441</v>
      </c>
      <c r="B36" t="s">
        <v>193</v>
      </c>
      <c r="C36" t="s">
        <v>159</v>
      </c>
    </row>
    <row r="37" spans="1:3" x14ac:dyDescent="0.45">
      <c r="A37">
        <v>442</v>
      </c>
      <c r="B37" t="s">
        <v>194</v>
      </c>
      <c r="C37" t="s">
        <v>159</v>
      </c>
    </row>
    <row r="38" spans="1:3" x14ac:dyDescent="0.45">
      <c r="A38">
        <v>444</v>
      </c>
      <c r="B38" t="s">
        <v>195</v>
      </c>
      <c r="C38" t="s">
        <v>159</v>
      </c>
    </row>
    <row r="39" spans="1:3" x14ac:dyDescent="0.45">
      <c r="A39">
        <v>445</v>
      </c>
      <c r="B39" t="s">
        <v>196</v>
      </c>
      <c r="C39" t="s">
        <v>159</v>
      </c>
    </row>
    <row r="40" spans="1:3" x14ac:dyDescent="0.45">
      <c r="A40">
        <v>446</v>
      </c>
      <c r="B40" t="s">
        <v>197</v>
      </c>
      <c r="C40" t="s">
        <v>159</v>
      </c>
    </row>
    <row r="41" spans="1:3" x14ac:dyDescent="0.45">
      <c r="A41">
        <v>448</v>
      </c>
      <c r="B41" t="s">
        <v>198</v>
      </c>
      <c r="C41" t="s">
        <v>159</v>
      </c>
    </row>
    <row r="42" spans="1:3" x14ac:dyDescent="0.45">
      <c r="A42">
        <v>449</v>
      </c>
      <c r="B42" t="s">
        <v>199</v>
      </c>
      <c r="C42" t="s">
        <v>159</v>
      </c>
    </row>
    <row r="43" spans="1:3" x14ac:dyDescent="0.45">
      <c r="A43">
        <v>450</v>
      </c>
      <c r="B43" t="s">
        <v>200</v>
      </c>
      <c r="C43" t="s">
        <v>159</v>
      </c>
    </row>
    <row r="44" spans="1:3" x14ac:dyDescent="0.45">
      <c r="A44">
        <v>451</v>
      </c>
      <c r="B44" t="s">
        <v>201</v>
      </c>
      <c r="C44" t="s">
        <v>159</v>
      </c>
    </row>
    <row r="45" spans="1:3" x14ac:dyDescent="0.45">
      <c r="A45">
        <v>452</v>
      </c>
      <c r="B45" t="s">
        <v>202</v>
      </c>
      <c r="C45" t="s">
        <v>159</v>
      </c>
    </row>
    <row r="46" spans="1:3" x14ac:dyDescent="0.45">
      <c r="A46">
        <v>453</v>
      </c>
      <c r="B46" t="s">
        <v>203</v>
      </c>
      <c r="C46" t="s">
        <v>159</v>
      </c>
    </row>
    <row r="47" spans="1:3" x14ac:dyDescent="0.45">
      <c r="A47">
        <v>454</v>
      </c>
      <c r="B47" t="s">
        <v>204</v>
      </c>
      <c r="C47" t="s">
        <v>159</v>
      </c>
    </row>
    <row r="48" spans="1:3" x14ac:dyDescent="0.45">
      <c r="A48">
        <v>458</v>
      </c>
      <c r="B48" t="s">
        <v>205</v>
      </c>
      <c r="C48" t="s">
        <v>159</v>
      </c>
    </row>
    <row r="49" spans="1:3" x14ac:dyDescent="0.45">
      <c r="A49">
        <v>460</v>
      </c>
      <c r="B49" t="s">
        <v>206</v>
      </c>
      <c r="C49" t="s">
        <v>159</v>
      </c>
    </row>
    <row r="50" spans="1:3" x14ac:dyDescent="0.45">
      <c r="A50">
        <v>474</v>
      </c>
      <c r="B50" t="s">
        <v>207</v>
      </c>
      <c r="C50" t="s">
        <v>159</v>
      </c>
    </row>
    <row r="51" spans="1:3" x14ac:dyDescent="0.45">
      <c r="A51">
        <v>475</v>
      </c>
      <c r="B51" t="s">
        <v>208</v>
      </c>
      <c r="C51" t="s">
        <v>159</v>
      </c>
    </row>
    <row r="52" spans="1:3" x14ac:dyDescent="0.45">
      <c r="A52">
        <v>478</v>
      </c>
      <c r="B52" t="s">
        <v>209</v>
      </c>
      <c r="C52" t="s">
        <v>159</v>
      </c>
    </row>
    <row r="53" spans="1:3" x14ac:dyDescent="0.45">
      <c r="A53">
        <v>479</v>
      </c>
      <c r="B53" t="s">
        <v>210</v>
      </c>
      <c r="C53" t="s">
        <v>159</v>
      </c>
    </row>
    <row r="54" spans="1:3" x14ac:dyDescent="0.45">
      <c r="A54">
        <v>483</v>
      </c>
      <c r="B54" t="s">
        <v>211</v>
      </c>
      <c r="C54" t="s">
        <v>159</v>
      </c>
    </row>
    <row r="55" spans="1:3" x14ac:dyDescent="0.45">
      <c r="A55">
        <v>486</v>
      </c>
      <c r="B55" t="s">
        <v>212</v>
      </c>
      <c r="C55" t="s">
        <v>159</v>
      </c>
    </row>
    <row r="56" spans="1:3" x14ac:dyDescent="0.45">
      <c r="A56">
        <v>487</v>
      </c>
      <c r="B56" t="s">
        <v>213</v>
      </c>
      <c r="C56" t="s">
        <v>159</v>
      </c>
    </row>
    <row r="57" spans="1:3" x14ac:dyDescent="0.45">
      <c r="A57">
        <v>488</v>
      </c>
      <c r="B57" t="s">
        <v>214</v>
      </c>
      <c r="C57" t="s">
        <v>159</v>
      </c>
    </row>
    <row r="58" spans="1:3" x14ac:dyDescent="0.45">
      <c r="A58">
        <v>489</v>
      </c>
      <c r="B58" t="s">
        <v>215</v>
      </c>
      <c r="C58" t="s">
        <v>159</v>
      </c>
    </row>
    <row r="59" spans="1:3" x14ac:dyDescent="0.45">
      <c r="A59">
        <v>490</v>
      </c>
      <c r="B59" t="s">
        <v>216</v>
      </c>
      <c r="C59" t="s">
        <v>159</v>
      </c>
    </row>
    <row r="60" spans="1:3" x14ac:dyDescent="0.45">
      <c r="A60">
        <v>493</v>
      </c>
      <c r="B60" t="s">
        <v>217</v>
      </c>
      <c r="C60" t="s">
        <v>159</v>
      </c>
    </row>
    <row r="61" spans="1:3" x14ac:dyDescent="0.45">
      <c r="A61">
        <v>494</v>
      </c>
      <c r="B61" t="s">
        <v>218</v>
      </c>
      <c r="C61" t="s">
        <v>159</v>
      </c>
    </row>
    <row r="62" spans="1:3" x14ac:dyDescent="0.45">
      <c r="A62">
        <v>495</v>
      </c>
      <c r="B62" t="s">
        <v>219</v>
      </c>
      <c r="C62" t="s">
        <v>159</v>
      </c>
    </row>
    <row r="63" spans="1:3" x14ac:dyDescent="0.45">
      <c r="A63">
        <v>497</v>
      </c>
      <c r="B63" t="s">
        <v>220</v>
      </c>
      <c r="C63" t="s">
        <v>159</v>
      </c>
    </row>
    <row r="64" spans="1:3" x14ac:dyDescent="0.45">
      <c r="A64">
        <v>498</v>
      </c>
      <c r="B64" t="s">
        <v>221</v>
      </c>
      <c r="C64" t="s">
        <v>159</v>
      </c>
    </row>
    <row r="65" spans="1:3" x14ac:dyDescent="0.45">
      <c r="A65">
        <v>500</v>
      </c>
      <c r="B65" t="s">
        <v>222</v>
      </c>
      <c r="C65" t="s">
        <v>159</v>
      </c>
    </row>
    <row r="66" spans="1:3" x14ac:dyDescent="0.45">
      <c r="A66">
        <v>501</v>
      </c>
      <c r="B66" t="s">
        <v>223</v>
      </c>
      <c r="C66" t="s">
        <v>159</v>
      </c>
    </row>
    <row r="67" spans="1:3" x14ac:dyDescent="0.45">
      <c r="A67">
        <v>502</v>
      </c>
      <c r="B67" t="s">
        <v>224</v>
      </c>
      <c r="C67" t="s">
        <v>159</v>
      </c>
    </row>
    <row r="68" spans="1:3" x14ac:dyDescent="0.45">
      <c r="A68">
        <v>503</v>
      </c>
      <c r="B68" t="s">
        <v>225</v>
      </c>
      <c r="C68" t="s">
        <v>159</v>
      </c>
    </row>
    <row r="69" spans="1:3" x14ac:dyDescent="0.45">
      <c r="A69">
        <v>504</v>
      </c>
      <c r="B69" t="s">
        <v>226</v>
      </c>
      <c r="C69" t="s">
        <v>159</v>
      </c>
    </row>
    <row r="70" spans="1:3" x14ac:dyDescent="0.45">
      <c r="A70">
        <v>508</v>
      </c>
      <c r="B70" t="s">
        <v>227</v>
      </c>
      <c r="C70" t="s">
        <v>159</v>
      </c>
    </row>
    <row r="71" spans="1:3" x14ac:dyDescent="0.45">
      <c r="A71">
        <v>509</v>
      </c>
      <c r="B71" t="s">
        <v>228</v>
      </c>
      <c r="C71" t="s">
        <v>159</v>
      </c>
    </row>
    <row r="72" spans="1:3" x14ac:dyDescent="0.45">
      <c r="A72">
        <v>510</v>
      </c>
      <c r="B72" t="s">
        <v>229</v>
      </c>
      <c r="C72" t="s">
        <v>159</v>
      </c>
    </row>
    <row r="73" spans="1:3" x14ac:dyDescent="0.45">
      <c r="A73">
        <v>511</v>
      </c>
      <c r="B73" t="s">
        <v>230</v>
      </c>
      <c r="C73" t="s">
        <v>159</v>
      </c>
    </row>
    <row r="74" spans="1:3" x14ac:dyDescent="0.45">
      <c r="A74">
        <v>512</v>
      </c>
      <c r="B74" t="s">
        <v>231</v>
      </c>
      <c r="C74" t="s">
        <v>159</v>
      </c>
    </row>
    <row r="75" spans="1:3" x14ac:dyDescent="0.45">
      <c r="A75">
        <v>513</v>
      </c>
      <c r="B75" t="s">
        <v>232</v>
      </c>
      <c r="C75" t="s">
        <v>159</v>
      </c>
    </row>
    <row r="76" spans="1:3" x14ac:dyDescent="0.45">
      <c r="A76">
        <v>514</v>
      </c>
      <c r="B76" t="s">
        <v>233</v>
      </c>
      <c r="C76" t="s">
        <v>159</v>
      </c>
    </row>
    <row r="77" spans="1:3" x14ac:dyDescent="0.45">
      <c r="A77">
        <v>515</v>
      </c>
      <c r="B77" t="s">
        <v>234</v>
      </c>
      <c r="C77" t="s">
        <v>159</v>
      </c>
    </row>
    <row r="78" spans="1:3" x14ac:dyDescent="0.45">
      <c r="A78">
        <v>516</v>
      </c>
      <c r="B78" t="s">
        <v>235</v>
      </c>
      <c r="C78" t="s">
        <v>159</v>
      </c>
    </row>
    <row r="79" spans="1:3" x14ac:dyDescent="0.45">
      <c r="A79">
        <v>518</v>
      </c>
      <c r="B79" t="s">
        <v>236</v>
      </c>
      <c r="C79" t="s">
        <v>159</v>
      </c>
    </row>
    <row r="80" spans="1:3" x14ac:dyDescent="0.45">
      <c r="A80">
        <v>519</v>
      </c>
      <c r="B80" t="s">
        <v>237</v>
      </c>
      <c r="C80" t="s">
        <v>159</v>
      </c>
    </row>
    <row r="81" spans="1:3" x14ac:dyDescent="0.45">
      <c r="A81">
        <v>522</v>
      </c>
      <c r="B81" t="s">
        <v>238</v>
      </c>
      <c r="C81" t="s">
        <v>159</v>
      </c>
    </row>
    <row r="82" spans="1:3" x14ac:dyDescent="0.45">
      <c r="A82">
        <v>524</v>
      </c>
      <c r="B82" t="s">
        <v>239</v>
      </c>
      <c r="C82" t="s">
        <v>159</v>
      </c>
    </row>
    <row r="83" spans="1:3" x14ac:dyDescent="0.45">
      <c r="A83">
        <v>525</v>
      </c>
      <c r="B83" t="s">
        <v>240</v>
      </c>
      <c r="C83" t="s">
        <v>159</v>
      </c>
    </row>
    <row r="84" spans="1:3" x14ac:dyDescent="0.45">
      <c r="A84">
        <v>526</v>
      </c>
      <c r="B84" t="s">
        <v>241</v>
      </c>
      <c r="C84" t="s">
        <v>159</v>
      </c>
    </row>
    <row r="85" spans="1:3" x14ac:dyDescent="0.45">
      <c r="A85">
        <v>527</v>
      </c>
      <c r="B85" t="s">
        <v>242</v>
      </c>
      <c r="C85" t="s">
        <v>159</v>
      </c>
    </row>
    <row r="86" spans="1:3" x14ac:dyDescent="0.45">
      <c r="A86">
        <v>528</v>
      </c>
      <c r="B86" t="s">
        <v>243</v>
      </c>
      <c r="C86" t="s">
        <v>159</v>
      </c>
    </row>
    <row r="87" spans="1:3" x14ac:dyDescent="0.45">
      <c r="A87">
        <v>529</v>
      </c>
      <c r="B87" t="s">
        <v>244</v>
      </c>
      <c r="C87" t="s">
        <v>159</v>
      </c>
    </row>
    <row r="88" spans="1:3" x14ac:dyDescent="0.45">
      <c r="A88">
        <v>532</v>
      </c>
      <c r="B88" t="s">
        <v>245</v>
      </c>
      <c r="C88" t="s">
        <v>159</v>
      </c>
    </row>
    <row r="89" spans="1:3" x14ac:dyDescent="0.45">
      <c r="A89">
        <v>533</v>
      </c>
      <c r="B89" t="s">
        <v>246</v>
      </c>
      <c r="C89" t="s">
        <v>159</v>
      </c>
    </row>
    <row r="90" spans="1:3" x14ac:dyDescent="0.45">
      <c r="A90">
        <v>535</v>
      </c>
      <c r="B90" t="s">
        <v>247</v>
      </c>
      <c r="C90" t="s">
        <v>159</v>
      </c>
    </row>
    <row r="91" spans="1:3" x14ac:dyDescent="0.45">
      <c r="A91">
        <v>536</v>
      </c>
      <c r="B91" t="s">
        <v>248</v>
      </c>
      <c r="C91" t="s">
        <v>159</v>
      </c>
    </row>
    <row r="92" spans="1:3" x14ac:dyDescent="0.45">
      <c r="A92">
        <v>537</v>
      </c>
      <c r="B92" t="s">
        <v>249</v>
      </c>
      <c r="C92" t="s">
        <v>159</v>
      </c>
    </row>
    <row r="93" spans="1:3" x14ac:dyDescent="0.45">
      <c r="A93">
        <v>538</v>
      </c>
      <c r="B93" t="s">
        <v>250</v>
      </c>
      <c r="C93" t="s">
        <v>159</v>
      </c>
    </row>
    <row r="94" spans="1:3" x14ac:dyDescent="0.45">
      <c r="A94">
        <v>540</v>
      </c>
      <c r="B94" t="s">
        <v>251</v>
      </c>
      <c r="C94" t="s">
        <v>159</v>
      </c>
    </row>
    <row r="95" spans="1:3" x14ac:dyDescent="0.45">
      <c r="A95">
        <v>541</v>
      </c>
      <c r="B95" t="s">
        <v>252</v>
      </c>
      <c r="C95" t="s">
        <v>159</v>
      </c>
    </row>
    <row r="96" spans="1:3" x14ac:dyDescent="0.45">
      <c r="A96">
        <v>542</v>
      </c>
      <c r="B96" t="s">
        <v>253</v>
      </c>
      <c r="C96" t="s">
        <v>159</v>
      </c>
    </row>
    <row r="97" spans="1:3" x14ac:dyDescent="0.45">
      <c r="A97">
        <v>543</v>
      </c>
      <c r="B97" t="s">
        <v>254</v>
      </c>
      <c r="C97" t="s">
        <v>159</v>
      </c>
    </row>
    <row r="98" spans="1:3" x14ac:dyDescent="0.45">
      <c r="A98">
        <v>544</v>
      </c>
      <c r="B98" t="s">
        <v>255</v>
      </c>
      <c r="C98" t="s">
        <v>159</v>
      </c>
    </row>
    <row r="99" spans="1:3" x14ac:dyDescent="0.45">
      <c r="A99">
        <v>545</v>
      </c>
      <c r="B99" t="s">
        <v>256</v>
      </c>
      <c r="C99" t="s">
        <v>159</v>
      </c>
    </row>
    <row r="100" spans="1:3" x14ac:dyDescent="0.45">
      <c r="A100">
        <v>548</v>
      </c>
      <c r="B100" t="s">
        <v>257</v>
      </c>
      <c r="C100" t="s">
        <v>159</v>
      </c>
    </row>
    <row r="101" spans="1:3" x14ac:dyDescent="0.45">
      <c r="A101">
        <v>549</v>
      </c>
      <c r="B101" t="s">
        <v>258</v>
      </c>
      <c r="C101" t="s">
        <v>159</v>
      </c>
    </row>
    <row r="102" spans="1:3" x14ac:dyDescent="0.45">
      <c r="A102">
        <v>550</v>
      </c>
      <c r="B102" t="s">
        <v>259</v>
      </c>
      <c r="C102" t="s">
        <v>159</v>
      </c>
    </row>
    <row r="103" spans="1:3" x14ac:dyDescent="0.45">
      <c r="A103">
        <v>553</v>
      </c>
      <c r="B103" t="s">
        <v>260</v>
      </c>
      <c r="C103" t="s">
        <v>159</v>
      </c>
    </row>
    <row r="104" spans="1:3" x14ac:dyDescent="0.45">
      <c r="A104">
        <v>558</v>
      </c>
      <c r="B104" t="s">
        <v>261</v>
      </c>
      <c r="C104" t="s">
        <v>159</v>
      </c>
    </row>
    <row r="105" spans="1:3" x14ac:dyDescent="0.45">
      <c r="A105">
        <v>559</v>
      </c>
      <c r="B105" t="s">
        <v>262</v>
      </c>
      <c r="C105" t="s">
        <v>159</v>
      </c>
    </row>
    <row r="106" spans="1:3" x14ac:dyDescent="0.45">
      <c r="A106">
        <v>560</v>
      </c>
      <c r="B106" t="s">
        <v>263</v>
      </c>
      <c r="C106" t="s">
        <v>159</v>
      </c>
    </row>
    <row r="107" spans="1:3" x14ac:dyDescent="0.45">
      <c r="A107">
        <v>562</v>
      </c>
      <c r="B107" t="s">
        <v>264</v>
      </c>
      <c r="C107" t="s">
        <v>159</v>
      </c>
    </row>
    <row r="108" spans="1:3" x14ac:dyDescent="0.45">
      <c r="A108">
        <v>563</v>
      </c>
      <c r="B108" t="s">
        <v>265</v>
      </c>
      <c r="C108" t="s">
        <v>159</v>
      </c>
    </row>
    <row r="109" spans="1:3" x14ac:dyDescent="0.45">
      <c r="A109">
        <v>568</v>
      </c>
      <c r="B109" t="s">
        <v>266</v>
      </c>
      <c r="C109" t="s">
        <v>159</v>
      </c>
    </row>
    <row r="110" spans="1:3" x14ac:dyDescent="0.45">
      <c r="A110">
        <v>569</v>
      </c>
      <c r="B110" t="s">
        <v>267</v>
      </c>
      <c r="C110" t="s">
        <v>159</v>
      </c>
    </row>
    <row r="111" spans="1:3" x14ac:dyDescent="0.45">
      <c r="A111">
        <v>570</v>
      </c>
      <c r="B111" t="s">
        <v>268</v>
      </c>
      <c r="C111" t="s">
        <v>159</v>
      </c>
    </row>
    <row r="112" spans="1:3" x14ac:dyDescent="0.45">
      <c r="A112">
        <v>571</v>
      </c>
      <c r="B112" t="s">
        <v>269</v>
      </c>
      <c r="C112" t="s">
        <v>159</v>
      </c>
    </row>
    <row r="113" spans="1:3" x14ac:dyDescent="0.45">
      <c r="A113">
        <v>573</v>
      </c>
      <c r="B113" t="s">
        <v>270</v>
      </c>
      <c r="C113" t="s">
        <v>159</v>
      </c>
    </row>
    <row r="114" spans="1:3" x14ac:dyDescent="0.45">
      <c r="A114">
        <v>575</v>
      </c>
      <c r="B114" t="s">
        <v>271</v>
      </c>
      <c r="C114" t="s">
        <v>159</v>
      </c>
    </row>
    <row r="115" spans="1:3" x14ac:dyDescent="0.45">
      <c r="A115">
        <v>576</v>
      </c>
      <c r="B115" t="s">
        <v>272</v>
      </c>
      <c r="C115" t="s">
        <v>159</v>
      </c>
    </row>
    <row r="116" spans="1:3" x14ac:dyDescent="0.45">
      <c r="A116">
        <v>577</v>
      </c>
      <c r="B116" t="s">
        <v>273</v>
      </c>
      <c r="C116" t="s">
        <v>159</v>
      </c>
    </row>
    <row r="117" spans="1:3" x14ac:dyDescent="0.45">
      <c r="A117">
        <v>578</v>
      </c>
      <c r="B117" t="s">
        <v>274</v>
      </c>
      <c r="C117" t="s">
        <v>159</v>
      </c>
    </row>
    <row r="118" spans="1:3" x14ac:dyDescent="0.45">
      <c r="A118">
        <v>580</v>
      </c>
      <c r="B118" t="s">
        <v>275</v>
      </c>
      <c r="C118" t="s">
        <v>159</v>
      </c>
    </row>
    <row r="119" spans="1:3" x14ac:dyDescent="0.45">
      <c r="A119">
        <v>583</v>
      </c>
      <c r="B119" t="s">
        <v>276</v>
      </c>
      <c r="C119" t="s">
        <v>159</v>
      </c>
    </row>
    <row r="120" spans="1:3" x14ac:dyDescent="0.45">
      <c r="A120">
        <v>584</v>
      </c>
      <c r="B120" t="s">
        <v>277</v>
      </c>
      <c r="C120" t="s">
        <v>159</v>
      </c>
    </row>
    <row r="121" spans="1:3" x14ac:dyDescent="0.45">
      <c r="A121">
        <v>585</v>
      </c>
      <c r="B121" t="s">
        <v>278</v>
      </c>
      <c r="C121" t="s">
        <v>159</v>
      </c>
    </row>
    <row r="122" spans="1:3" x14ac:dyDescent="0.45">
      <c r="A122">
        <v>586</v>
      </c>
      <c r="B122" t="s">
        <v>279</v>
      </c>
      <c r="C122" t="s">
        <v>159</v>
      </c>
    </row>
    <row r="123" spans="1:3" x14ac:dyDescent="0.45">
      <c r="A123">
        <v>589</v>
      </c>
      <c r="B123" t="s">
        <v>280</v>
      </c>
      <c r="C123" t="s">
        <v>159</v>
      </c>
    </row>
    <row r="124" spans="1:3" x14ac:dyDescent="0.45">
      <c r="A124">
        <v>591</v>
      </c>
      <c r="B124" t="s">
        <v>281</v>
      </c>
      <c r="C124" t="s">
        <v>159</v>
      </c>
    </row>
    <row r="125" spans="1:3" x14ac:dyDescent="0.45">
      <c r="A125">
        <v>592</v>
      </c>
      <c r="B125" t="s">
        <v>282</v>
      </c>
      <c r="C125" t="s">
        <v>159</v>
      </c>
    </row>
    <row r="126" spans="1:3" x14ac:dyDescent="0.45">
      <c r="A126">
        <v>593</v>
      </c>
      <c r="B126" t="s">
        <v>283</v>
      </c>
      <c r="C126" t="s">
        <v>159</v>
      </c>
    </row>
    <row r="127" spans="1:3" x14ac:dyDescent="0.45">
      <c r="A127">
        <v>596</v>
      </c>
      <c r="B127" t="s">
        <v>284</v>
      </c>
      <c r="C127" t="s">
        <v>159</v>
      </c>
    </row>
    <row r="128" spans="1:3" x14ac:dyDescent="0.45">
      <c r="A128">
        <v>598</v>
      </c>
      <c r="B128" t="s">
        <v>285</v>
      </c>
      <c r="C128" t="s">
        <v>159</v>
      </c>
    </row>
    <row r="129" spans="1:3" x14ac:dyDescent="0.45">
      <c r="A129">
        <v>602</v>
      </c>
      <c r="B129" t="s">
        <v>286</v>
      </c>
      <c r="C129" t="s">
        <v>159</v>
      </c>
    </row>
    <row r="130" spans="1:3" x14ac:dyDescent="0.45">
      <c r="A130">
        <v>603</v>
      </c>
      <c r="B130" t="s">
        <v>287</v>
      </c>
      <c r="C130" t="s">
        <v>159</v>
      </c>
    </row>
    <row r="131" spans="1:3" x14ac:dyDescent="0.45">
      <c r="A131">
        <v>604</v>
      </c>
      <c r="B131" t="s">
        <v>288</v>
      </c>
      <c r="C131" t="s">
        <v>159</v>
      </c>
    </row>
    <row r="132" spans="1:3" x14ac:dyDescent="0.45">
      <c r="A132">
        <v>605</v>
      </c>
      <c r="B132" t="s">
        <v>289</v>
      </c>
      <c r="C132" t="s">
        <v>159</v>
      </c>
    </row>
    <row r="133" spans="1:3" x14ac:dyDescent="0.45">
      <c r="A133">
        <v>606</v>
      </c>
      <c r="B133" t="s">
        <v>290</v>
      </c>
      <c r="C133" t="s">
        <v>159</v>
      </c>
    </row>
    <row r="134" spans="1:3" x14ac:dyDescent="0.45">
      <c r="A134">
        <v>607</v>
      </c>
      <c r="B134" t="s">
        <v>291</v>
      </c>
      <c r="C134" t="s">
        <v>159</v>
      </c>
    </row>
    <row r="135" spans="1:3" x14ac:dyDescent="0.45">
      <c r="A135">
        <v>608</v>
      </c>
      <c r="B135" t="s">
        <v>292</v>
      </c>
      <c r="C135" t="s">
        <v>159</v>
      </c>
    </row>
    <row r="136" spans="1:3" x14ac:dyDescent="0.45">
      <c r="A136">
        <v>610</v>
      </c>
      <c r="B136" t="s">
        <v>293</v>
      </c>
      <c r="C136" t="s">
        <v>159</v>
      </c>
    </row>
    <row r="137" spans="1:3" x14ac:dyDescent="0.45">
      <c r="A137">
        <v>611</v>
      </c>
      <c r="B137" t="s">
        <v>294</v>
      </c>
      <c r="C137" t="s">
        <v>159</v>
      </c>
    </row>
    <row r="138" spans="1:3" x14ac:dyDescent="0.45">
      <c r="A138">
        <v>613</v>
      </c>
      <c r="B138" t="s">
        <v>295</v>
      </c>
      <c r="C138" t="s">
        <v>159</v>
      </c>
    </row>
    <row r="139" spans="1:3" x14ac:dyDescent="0.45">
      <c r="A139">
        <v>614</v>
      </c>
      <c r="B139" t="s">
        <v>296</v>
      </c>
      <c r="C139" t="s">
        <v>159</v>
      </c>
    </row>
    <row r="140" spans="1:3" x14ac:dyDescent="0.45">
      <c r="A140">
        <v>616</v>
      </c>
      <c r="B140" t="s">
        <v>297</v>
      </c>
      <c r="C140" t="s">
        <v>159</v>
      </c>
    </row>
    <row r="141" spans="1:3" x14ac:dyDescent="0.45">
      <c r="A141">
        <v>617</v>
      </c>
      <c r="B141" t="s">
        <v>298</v>
      </c>
      <c r="C141" t="s">
        <v>159</v>
      </c>
    </row>
    <row r="142" spans="1:3" x14ac:dyDescent="0.45">
      <c r="A142">
        <v>618</v>
      </c>
      <c r="B142" t="s">
        <v>299</v>
      </c>
      <c r="C142" t="s">
        <v>159</v>
      </c>
    </row>
    <row r="143" spans="1:3" x14ac:dyDescent="0.45">
      <c r="A143">
        <v>619</v>
      </c>
      <c r="B143" t="s">
        <v>300</v>
      </c>
      <c r="C143" t="s">
        <v>159</v>
      </c>
    </row>
    <row r="144" spans="1:3" x14ac:dyDescent="0.45">
      <c r="A144">
        <v>620</v>
      </c>
      <c r="B144" t="s">
        <v>301</v>
      </c>
      <c r="C144" t="s">
        <v>159</v>
      </c>
    </row>
    <row r="145" spans="1:3" x14ac:dyDescent="0.45">
      <c r="A145">
        <v>621</v>
      </c>
      <c r="B145" t="s">
        <v>302</v>
      </c>
      <c r="C145" t="s">
        <v>159</v>
      </c>
    </row>
    <row r="146" spans="1:3" x14ac:dyDescent="0.45">
      <c r="A146">
        <v>624</v>
      </c>
      <c r="B146" t="s">
        <v>303</v>
      </c>
      <c r="C146" t="s">
        <v>159</v>
      </c>
    </row>
    <row r="147" spans="1:3" x14ac:dyDescent="0.45">
      <c r="A147">
        <v>625</v>
      </c>
      <c r="B147" t="s">
        <v>304</v>
      </c>
      <c r="C147" t="s">
        <v>159</v>
      </c>
    </row>
    <row r="148" spans="1:3" x14ac:dyDescent="0.45">
      <c r="A148">
        <v>628</v>
      </c>
      <c r="B148" t="s">
        <v>305</v>
      </c>
      <c r="C148" t="s">
        <v>159</v>
      </c>
    </row>
    <row r="149" spans="1:3" x14ac:dyDescent="0.45">
      <c r="A149">
        <v>629</v>
      </c>
      <c r="B149" t="s">
        <v>306</v>
      </c>
      <c r="C149" t="s">
        <v>159</v>
      </c>
    </row>
    <row r="150" spans="1:3" x14ac:dyDescent="0.45">
      <c r="A150">
        <v>631</v>
      </c>
      <c r="B150" t="s">
        <v>307</v>
      </c>
      <c r="C150" t="s">
        <v>159</v>
      </c>
    </row>
    <row r="151" spans="1:3" x14ac:dyDescent="0.45">
      <c r="A151">
        <v>632</v>
      </c>
      <c r="B151" t="s">
        <v>308</v>
      </c>
      <c r="C151" t="s">
        <v>159</v>
      </c>
    </row>
    <row r="152" spans="1:3" x14ac:dyDescent="0.45">
      <c r="A152">
        <v>633</v>
      </c>
      <c r="B152" t="s">
        <v>309</v>
      </c>
      <c r="C152" t="s">
        <v>159</v>
      </c>
    </row>
    <row r="153" spans="1:3" x14ac:dyDescent="0.45">
      <c r="A153">
        <v>634</v>
      </c>
      <c r="B153" t="s">
        <v>310</v>
      </c>
      <c r="C153" t="s">
        <v>159</v>
      </c>
    </row>
    <row r="154" spans="1:3" x14ac:dyDescent="0.45">
      <c r="A154">
        <v>635</v>
      </c>
      <c r="B154" t="s">
        <v>311</v>
      </c>
      <c r="C154" t="s">
        <v>159</v>
      </c>
    </row>
    <row r="155" spans="1:3" x14ac:dyDescent="0.45">
      <c r="A155">
        <v>636</v>
      </c>
      <c r="B155" t="s">
        <v>312</v>
      </c>
      <c r="C155" t="s">
        <v>159</v>
      </c>
    </row>
    <row r="156" spans="1:3" x14ac:dyDescent="0.45">
      <c r="A156">
        <v>637</v>
      </c>
      <c r="B156" t="s">
        <v>313</v>
      </c>
      <c r="C156" t="s">
        <v>159</v>
      </c>
    </row>
    <row r="157" spans="1:3" x14ac:dyDescent="0.45">
      <c r="A157">
        <v>638</v>
      </c>
      <c r="B157" t="s">
        <v>314</v>
      </c>
      <c r="C157" t="s">
        <v>159</v>
      </c>
    </row>
    <row r="158" spans="1:3" x14ac:dyDescent="0.45">
      <c r="A158">
        <v>639</v>
      </c>
      <c r="B158" t="s">
        <v>315</v>
      </c>
      <c r="C158" t="s">
        <v>159</v>
      </c>
    </row>
    <row r="159" spans="1:3" x14ac:dyDescent="0.45">
      <c r="A159">
        <v>640</v>
      </c>
      <c r="B159" t="s">
        <v>316</v>
      </c>
      <c r="C159" t="s">
        <v>159</v>
      </c>
    </row>
    <row r="160" spans="1:3" x14ac:dyDescent="0.45">
      <c r="A160">
        <v>641</v>
      </c>
      <c r="B160" t="s">
        <v>317</v>
      </c>
      <c r="C160" t="s">
        <v>159</v>
      </c>
    </row>
    <row r="161" spans="1:3" x14ac:dyDescent="0.45">
      <c r="A161">
        <v>643</v>
      </c>
      <c r="B161" t="s">
        <v>318</v>
      </c>
      <c r="C161" t="s">
        <v>159</v>
      </c>
    </row>
    <row r="162" spans="1:3" x14ac:dyDescent="0.45">
      <c r="A162">
        <v>644</v>
      </c>
      <c r="B162" t="s">
        <v>319</v>
      </c>
      <c r="C162" t="s">
        <v>159</v>
      </c>
    </row>
    <row r="163" spans="1:3" x14ac:dyDescent="0.45">
      <c r="A163">
        <v>646</v>
      </c>
      <c r="B163" t="s">
        <v>320</v>
      </c>
      <c r="C163" t="s">
        <v>159</v>
      </c>
    </row>
    <row r="164" spans="1:3" x14ac:dyDescent="0.45">
      <c r="A164">
        <v>648</v>
      </c>
      <c r="B164" t="s">
        <v>321</v>
      </c>
      <c r="C164" t="s">
        <v>159</v>
      </c>
    </row>
    <row r="165" spans="1:3" x14ac:dyDescent="0.45">
      <c r="A165">
        <v>649</v>
      </c>
      <c r="B165" t="s">
        <v>322</v>
      </c>
      <c r="C165" t="s">
        <v>159</v>
      </c>
    </row>
    <row r="166" spans="1:3" x14ac:dyDescent="0.45">
      <c r="A166">
        <v>650</v>
      </c>
      <c r="B166" t="s">
        <v>323</v>
      </c>
      <c r="C166" t="s">
        <v>159</v>
      </c>
    </row>
    <row r="167" spans="1:3" x14ac:dyDescent="0.45">
      <c r="A167">
        <v>652</v>
      </c>
      <c r="B167" t="s">
        <v>324</v>
      </c>
      <c r="C167" t="s">
        <v>159</v>
      </c>
    </row>
    <row r="168" spans="1:3" x14ac:dyDescent="0.45">
      <c r="A168">
        <v>656</v>
      </c>
      <c r="B168" t="s">
        <v>325</v>
      </c>
      <c r="C168" t="s">
        <v>159</v>
      </c>
    </row>
    <row r="169" spans="1:3" x14ac:dyDescent="0.45">
      <c r="A169">
        <v>658</v>
      </c>
      <c r="B169" t="s">
        <v>326</v>
      </c>
      <c r="C169" t="s">
        <v>159</v>
      </c>
    </row>
    <row r="170" spans="1:3" x14ac:dyDescent="0.45">
      <c r="A170">
        <v>659</v>
      </c>
      <c r="B170" t="s">
        <v>327</v>
      </c>
      <c r="C170" t="s">
        <v>159</v>
      </c>
    </row>
    <row r="171" spans="1:3" x14ac:dyDescent="0.45">
      <c r="A171">
        <v>663</v>
      </c>
      <c r="B171" t="s">
        <v>328</v>
      </c>
      <c r="C171" t="s">
        <v>159</v>
      </c>
    </row>
    <row r="172" spans="1:3" x14ac:dyDescent="0.45">
      <c r="A172">
        <v>665</v>
      </c>
      <c r="B172" t="s">
        <v>329</v>
      </c>
      <c r="C172" t="s">
        <v>159</v>
      </c>
    </row>
    <row r="173" spans="1:3" x14ac:dyDescent="0.45">
      <c r="A173">
        <v>666</v>
      </c>
      <c r="B173" t="s">
        <v>330</v>
      </c>
      <c r="C173" t="s">
        <v>159</v>
      </c>
    </row>
    <row r="174" spans="1:3" x14ac:dyDescent="0.45">
      <c r="A174">
        <v>669</v>
      </c>
      <c r="B174" t="s">
        <v>331</v>
      </c>
      <c r="C174" t="s">
        <v>159</v>
      </c>
    </row>
    <row r="175" spans="1:3" x14ac:dyDescent="0.45">
      <c r="A175">
        <v>670</v>
      </c>
      <c r="B175" t="s">
        <v>332</v>
      </c>
      <c r="C175" t="s">
        <v>159</v>
      </c>
    </row>
    <row r="176" spans="1:3" x14ac:dyDescent="0.45">
      <c r="A176">
        <v>672</v>
      </c>
      <c r="B176" t="s">
        <v>333</v>
      </c>
      <c r="C176" t="s">
        <v>159</v>
      </c>
    </row>
    <row r="177" spans="1:3" x14ac:dyDescent="0.45">
      <c r="A177">
        <v>673</v>
      </c>
      <c r="B177" t="s">
        <v>334</v>
      </c>
      <c r="C177" t="s">
        <v>159</v>
      </c>
    </row>
    <row r="178" spans="1:3" x14ac:dyDescent="0.45">
      <c r="A178">
        <v>674</v>
      </c>
      <c r="B178" t="s">
        <v>335</v>
      </c>
      <c r="C178" t="s">
        <v>159</v>
      </c>
    </row>
    <row r="179" spans="1:3" x14ac:dyDescent="0.45">
      <c r="A179">
        <v>675</v>
      </c>
      <c r="B179" t="s">
        <v>336</v>
      </c>
      <c r="C179" t="s">
        <v>159</v>
      </c>
    </row>
    <row r="180" spans="1:3" x14ac:dyDescent="0.45">
      <c r="A180">
        <v>676</v>
      </c>
      <c r="B180" t="s">
        <v>337</v>
      </c>
      <c r="C180" t="s">
        <v>159</v>
      </c>
    </row>
    <row r="181" spans="1:3" x14ac:dyDescent="0.45">
      <c r="A181">
        <v>679</v>
      </c>
      <c r="B181" t="s">
        <v>338</v>
      </c>
      <c r="C181" t="s">
        <v>159</v>
      </c>
    </row>
    <row r="182" spans="1:3" x14ac:dyDescent="0.45">
      <c r="A182">
        <v>680</v>
      </c>
      <c r="B182" t="s">
        <v>339</v>
      </c>
      <c r="C182" t="s">
        <v>159</v>
      </c>
    </row>
    <row r="183" spans="1:3" x14ac:dyDescent="0.45">
      <c r="A183">
        <v>681</v>
      </c>
      <c r="B183" t="s">
        <v>340</v>
      </c>
      <c r="C183" t="s">
        <v>159</v>
      </c>
    </row>
    <row r="184" spans="1:3" x14ac:dyDescent="0.45">
      <c r="A184">
        <v>682</v>
      </c>
      <c r="B184" t="s">
        <v>341</v>
      </c>
      <c r="C184" t="s">
        <v>159</v>
      </c>
    </row>
    <row r="185" spans="1:3" x14ac:dyDescent="0.45">
      <c r="A185">
        <v>685</v>
      </c>
      <c r="B185" t="s">
        <v>342</v>
      </c>
      <c r="C185" t="s">
        <v>159</v>
      </c>
    </row>
    <row r="186" spans="1:3" x14ac:dyDescent="0.45">
      <c r="A186">
        <v>687</v>
      </c>
      <c r="B186" t="s">
        <v>343</v>
      </c>
      <c r="C186" t="s">
        <v>159</v>
      </c>
    </row>
    <row r="187" spans="1:3" x14ac:dyDescent="0.45">
      <c r="A187">
        <v>688</v>
      </c>
      <c r="B187" t="s">
        <v>344</v>
      </c>
      <c r="C187" t="s">
        <v>159</v>
      </c>
    </row>
    <row r="188" spans="1:3" x14ac:dyDescent="0.45">
      <c r="A188">
        <v>689</v>
      </c>
      <c r="B188" t="s">
        <v>345</v>
      </c>
      <c r="C188" t="s">
        <v>159</v>
      </c>
    </row>
    <row r="189" spans="1:3" x14ac:dyDescent="0.45">
      <c r="A189">
        <v>690</v>
      </c>
      <c r="B189" t="s">
        <v>346</v>
      </c>
      <c r="C189" t="s">
        <v>159</v>
      </c>
    </row>
    <row r="190" spans="1:3" x14ac:dyDescent="0.45">
      <c r="A190">
        <v>692</v>
      </c>
      <c r="B190" t="s">
        <v>347</v>
      </c>
      <c r="C190" t="s">
        <v>159</v>
      </c>
    </row>
    <row r="191" spans="1:3" x14ac:dyDescent="0.45">
      <c r="A191">
        <v>693</v>
      </c>
      <c r="B191" t="s">
        <v>348</v>
      </c>
      <c r="C191" t="s">
        <v>159</v>
      </c>
    </row>
    <row r="192" spans="1:3" x14ac:dyDescent="0.45">
      <c r="A192">
        <v>694</v>
      </c>
      <c r="B192" t="s">
        <v>349</v>
      </c>
      <c r="C192" t="s">
        <v>159</v>
      </c>
    </row>
    <row r="193" spans="1:3" x14ac:dyDescent="0.45">
      <c r="A193">
        <v>695</v>
      </c>
      <c r="B193" t="s">
        <v>350</v>
      </c>
      <c r="C193" t="s">
        <v>159</v>
      </c>
    </row>
    <row r="194" spans="1:3" x14ac:dyDescent="0.45">
      <c r="A194">
        <v>699</v>
      </c>
      <c r="B194" t="s">
        <v>351</v>
      </c>
      <c r="C194" t="s">
        <v>159</v>
      </c>
    </row>
    <row r="195" spans="1:3" x14ac:dyDescent="0.45">
      <c r="A195">
        <v>700</v>
      </c>
      <c r="B195" t="s">
        <v>352</v>
      </c>
      <c r="C195" t="s">
        <v>159</v>
      </c>
    </row>
    <row r="196" spans="1:3" x14ac:dyDescent="0.45">
      <c r="A196">
        <v>701</v>
      </c>
      <c r="B196" t="s">
        <v>353</v>
      </c>
      <c r="C196" t="s">
        <v>159</v>
      </c>
    </row>
    <row r="197" spans="1:3" x14ac:dyDescent="0.45">
      <c r="A197">
        <v>704</v>
      </c>
      <c r="B197" t="s">
        <v>354</v>
      </c>
      <c r="C197" t="s">
        <v>159</v>
      </c>
    </row>
    <row r="198" spans="1:3" x14ac:dyDescent="0.45">
      <c r="A198">
        <v>710</v>
      </c>
      <c r="B198" t="s">
        <v>355</v>
      </c>
      <c r="C198" t="s">
        <v>159</v>
      </c>
    </row>
    <row r="199" spans="1:3" x14ac:dyDescent="0.45">
      <c r="A199">
        <v>714</v>
      </c>
      <c r="B199" t="s">
        <v>356</v>
      </c>
      <c r="C199" t="s">
        <v>159</v>
      </c>
    </row>
    <row r="200" spans="1:3" x14ac:dyDescent="0.45">
      <c r="A200">
        <v>719</v>
      </c>
      <c r="B200" t="s">
        <v>357</v>
      </c>
      <c r="C200" t="s">
        <v>159</v>
      </c>
    </row>
    <row r="201" spans="1:3" x14ac:dyDescent="0.45">
      <c r="A201">
        <v>720</v>
      </c>
      <c r="B201" t="s">
        <v>358</v>
      </c>
      <c r="C201" t="s">
        <v>159</v>
      </c>
    </row>
    <row r="202" spans="1:3" x14ac:dyDescent="0.45">
      <c r="A202">
        <v>722</v>
      </c>
      <c r="B202" t="s">
        <v>359</v>
      </c>
      <c r="C202" t="s">
        <v>159</v>
      </c>
    </row>
    <row r="203" spans="1:3" x14ac:dyDescent="0.45">
      <c r="A203">
        <v>724</v>
      </c>
      <c r="B203" t="s">
        <v>360</v>
      </c>
      <c r="C203" t="s">
        <v>159</v>
      </c>
    </row>
    <row r="204" spans="1:3" x14ac:dyDescent="0.45">
      <c r="A204">
        <v>725</v>
      </c>
      <c r="B204" t="s">
        <v>361</v>
      </c>
      <c r="C204" t="s">
        <v>159</v>
      </c>
    </row>
    <row r="205" spans="1:3" x14ac:dyDescent="0.45">
      <c r="A205">
        <v>726</v>
      </c>
      <c r="B205" t="s">
        <v>362</v>
      </c>
      <c r="C205" t="s">
        <v>159</v>
      </c>
    </row>
    <row r="206" spans="1:3" x14ac:dyDescent="0.45">
      <c r="A206">
        <v>729</v>
      </c>
      <c r="B206" t="s">
        <v>363</v>
      </c>
      <c r="C206" t="s">
        <v>159</v>
      </c>
    </row>
    <row r="207" spans="1:3" x14ac:dyDescent="0.45">
      <c r="A207">
        <v>742</v>
      </c>
      <c r="B207" t="s">
        <v>364</v>
      </c>
      <c r="C207" t="s">
        <v>159</v>
      </c>
    </row>
    <row r="208" spans="1:3" x14ac:dyDescent="0.45">
      <c r="A208">
        <v>745</v>
      </c>
      <c r="B208" t="s">
        <v>365</v>
      </c>
      <c r="C208" t="s">
        <v>159</v>
      </c>
    </row>
    <row r="209" spans="1:3" x14ac:dyDescent="0.45">
      <c r="A209">
        <v>746</v>
      </c>
      <c r="B209" t="s">
        <v>366</v>
      </c>
      <c r="C209" t="s">
        <v>159</v>
      </c>
    </row>
    <row r="210" spans="1:3" x14ac:dyDescent="0.45">
      <c r="A210">
        <v>749</v>
      </c>
      <c r="B210" t="s">
        <v>367</v>
      </c>
      <c r="C210" t="s">
        <v>159</v>
      </c>
    </row>
    <row r="211" spans="1:3" x14ac:dyDescent="0.45">
      <c r="A211">
        <v>750</v>
      </c>
      <c r="B211" t="s">
        <v>368</v>
      </c>
      <c r="C211" t="s">
        <v>159</v>
      </c>
    </row>
    <row r="212" spans="1:3" x14ac:dyDescent="0.45">
      <c r="A212">
        <v>752</v>
      </c>
      <c r="B212" t="s">
        <v>369</v>
      </c>
      <c r="C212" t="s">
        <v>159</v>
      </c>
    </row>
    <row r="213" spans="1:3" x14ac:dyDescent="0.45">
      <c r="A213">
        <v>753</v>
      </c>
      <c r="B213" t="s">
        <v>370</v>
      </c>
      <c r="C213" t="s">
        <v>159</v>
      </c>
    </row>
    <row r="214" spans="1:3" x14ac:dyDescent="0.45">
      <c r="A214">
        <v>754</v>
      </c>
      <c r="B214" t="s">
        <v>371</v>
      </c>
      <c r="C214" t="s">
        <v>159</v>
      </c>
    </row>
    <row r="215" spans="1:3" x14ac:dyDescent="0.45">
      <c r="A215">
        <v>755</v>
      </c>
      <c r="B215" t="s">
        <v>372</v>
      </c>
      <c r="C215" t="s">
        <v>159</v>
      </c>
    </row>
    <row r="216" spans="1:3" x14ac:dyDescent="0.45">
      <c r="A216">
        <v>756</v>
      </c>
      <c r="B216" t="s">
        <v>373</v>
      </c>
      <c r="C216" t="s">
        <v>159</v>
      </c>
    </row>
    <row r="217" spans="1:3" x14ac:dyDescent="0.45">
      <c r="A217">
        <v>757</v>
      </c>
      <c r="B217" t="s">
        <v>374</v>
      </c>
      <c r="C217" t="s">
        <v>159</v>
      </c>
    </row>
    <row r="218" spans="1:3" x14ac:dyDescent="0.45">
      <c r="A218">
        <v>763</v>
      </c>
      <c r="B218" t="s">
        <v>375</v>
      </c>
      <c r="C218" t="s">
        <v>159</v>
      </c>
    </row>
    <row r="219" spans="1:3" x14ac:dyDescent="0.45">
      <c r="A219">
        <v>768</v>
      </c>
      <c r="B219" t="s">
        <v>376</v>
      </c>
      <c r="C219" t="s">
        <v>159</v>
      </c>
    </row>
    <row r="220" spans="1:3" x14ac:dyDescent="0.45">
      <c r="A220">
        <v>770</v>
      </c>
      <c r="B220" t="s">
        <v>377</v>
      </c>
      <c r="C220" t="s">
        <v>159</v>
      </c>
    </row>
    <row r="221" spans="1:3" x14ac:dyDescent="0.45">
      <c r="A221">
        <v>772</v>
      </c>
      <c r="B221" t="s">
        <v>378</v>
      </c>
      <c r="C221" t="s">
        <v>159</v>
      </c>
    </row>
    <row r="222" spans="1:3" x14ac:dyDescent="0.45">
      <c r="A222">
        <v>773</v>
      </c>
      <c r="B222" t="s">
        <v>379</v>
      </c>
      <c r="C222" t="s">
        <v>159</v>
      </c>
    </row>
    <row r="223" spans="1:3" x14ac:dyDescent="0.45">
      <c r="A223">
        <v>774</v>
      </c>
      <c r="B223" t="s">
        <v>380</v>
      </c>
      <c r="C223" t="s">
        <v>159</v>
      </c>
    </row>
    <row r="224" spans="1:3" x14ac:dyDescent="0.45">
      <c r="A224">
        <v>775</v>
      </c>
      <c r="B224" t="s">
        <v>381</v>
      </c>
      <c r="C224" t="s">
        <v>159</v>
      </c>
    </row>
    <row r="225" spans="1:3" x14ac:dyDescent="0.45">
      <c r="A225">
        <v>781</v>
      </c>
      <c r="B225" t="s">
        <v>382</v>
      </c>
      <c r="C225" t="s">
        <v>159</v>
      </c>
    </row>
    <row r="226" spans="1:3" x14ac:dyDescent="0.45">
      <c r="A226">
        <v>782</v>
      </c>
      <c r="B226" t="s">
        <v>383</v>
      </c>
      <c r="C226" t="s">
        <v>159</v>
      </c>
    </row>
    <row r="227" spans="1:3" x14ac:dyDescent="0.45">
      <c r="A227">
        <v>783</v>
      </c>
      <c r="B227" t="s">
        <v>384</v>
      </c>
      <c r="C227" t="s">
        <v>159</v>
      </c>
    </row>
    <row r="228" spans="1:3" x14ac:dyDescent="0.45">
      <c r="A228">
        <v>784</v>
      </c>
      <c r="B228" t="s">
        <v>385</v>
      </c>
      <c r="C228" t="s">
        <v>159</v>
      </c>
    </row>
    <row r="229" spans="1:3" x14ac:dyDescent="0.45">
      <c r="A229">
        <v>785</v>
      </c>
      <c r="B229" t="s">
        <v>386</v>
      </c>
      <c r="C229" t="s">
        <v>159</v>
      </c>
    </row>
    <row r="230" spans="1:3" x14ac:dyDescent="0.45">
      <c r="A230">
        <v>786</v>
      </c>
      <c r="B230" t="s">
        <v>387</v>
      </c>
      <c r="C230" t="s">
        <v>159</v>
      </c>
    </row>
    <row r="231" spans="1:3" x14ac:dyDescent="0.45">
      <c r="A231">
        <v>787</v>
      </c>
      <c r="B231" t="s">
        <v>388</v>
      </c>
      <c r="C231" t="s">
        <v>159</v>
      </c>
    </row>
    <row r="232" spans="1:3" x14ac:dyDescent="0.45">
      <c r="A232">
        <v>788</v>
      </c>
      <c r="B232" t="s">
        <v>389</v>
      </c>
      <c r="C232" t="s">
        <v>159</v>
      </c>
    </row>
    <row r="233" spans="1:3" x14ac:dyDescent="0.45">
      <c r="A233">
        <v>789</v>
      </c>
      <c r="B233" t="s">
        <v>390</v>
      </c>
      <c r="C233" t="s">
        <v>159</v>
      </c>
    </row>
    <row r="234" spans="1:3" x14ac:dyDescent="0.45">
      <c r="A234">
        <v>790</v>
      </c>
      <c r="B234" t="s">
        <v>391</v>
      </c>
      <c r="C234" t="s">
        <v>159</v>
      </c>
    </row>
    <row r="235" spans="1:3" x14ac:dyDescent="0.45">
      <c r="A235">
        <v>791</v>
      </c>
      <c r="B235" t="s">
        <v>392</v>
      </c>
      <c r="C235" t="s">
        <v>159</v>
      </c>
    </row>
    <row r="236" spans="1:3" x14ac:dyDescent="0.45">
      <c r="A236">
        <v>792</v>
      </c>
      <c r="B236" t="s">
        <v>393</v>
      </c>
      <c r="C236" t="s">
        <v>159</v>
      </c>
    </row>
    <row r="237" spans="1:3" x14ac:dyDescent="0.45">
      <c r="A237">
        <v>793</v>
      </c>
      <c r="B237" t="s">
        <v>394</v>
      </c>
      <c r="C237" t="s">
        <v>159</v>
      </c>
    </row>
    <row r="238" spans="1:3" x14ac:dyDescent="0.45">
      <c r="A238">
        <v>794</v>
      </c>
      <c r="B238" t="s">
        <v>395</v>
      </c>
      <c r="C238" t="s">
        <v>159</v>
      </c>
    </row>
    <row r="239" spans="1:3" x14ac:dyDescent="0.45">
      <c r="A239">
        <v>795</v>
      </c>
      <c r="B239" t="s">
        <v>396</v>
      </c>
      <c r="C239" t="s">
        <v>159</v>
      </c>
    </row>
    <row r="240" spans="1:3" x14ac:dyDescent="0.45">
      <c r="A240">
        <v>796</v>
      </c>
      <c r="B240" t="s">
        <v>397</v>
      </c>
      <c r="C240" t="s">
        <v>159</v>
      </c>
    </row>
    <row r="241" spans="1:3" x14ac:dyDescent="0.45">
      <c r="A241">
        <v>797</v>
      </c>
      <c r="B241" t="s">
        <v>398</v>
      </c>
      <c r="C241" t="s">
        <v>159</v>
      </c>
    </row>
    <row r="242" spans="1:3" x14ac:dyDescent="0.45">
      <c r="A242">
        <v>798</v>
      </c>
      <c r="B242" t="s">
        <v>399</v>
      </c>
      <c r="C242" t="s">
        <v>159</v>
      </c>
    </row>
    <row r="243" spans="1:3" x14ac:dyDescent="0.45">
      <c r="A243">
        <v>799</v>
      </c>
      <c r="B243" t="s">
        <v>400</v>
      </c>
      <c r="C243" t="s">
        <v>159</v>
      </c>
    </row>
    <row r="244" spans="1:3" x14ac:dyDescent="0.45">
      <c r="A244">
        <v>800</v>
      </c>
      <c r="B244" t="s">
        <v>401</v>
      </c>
      <c r="C244" t="s">
        <v>159</v>
      </c>
    </row>
    <row r="245" spans="1:3" x14ac:dyDescent="0.45">
      <c r="A245">
        <v>801</v>
      </c>
      <c r="B245" t="s">
        <v>402</v>
      </c>
      <c r="C245" t="s">
        <v>159</v>
      </c>
    </row>
    <row r="246" spans="1:3" x14ac:dyDescent="0.45">
      <c r="A246">
        <v>802</v>
      </c>
      <c r="B246" t="s">
        <v>403</v>
      </c>
      <c r="C246" t="s">
        <v>159</v>
      </c>
    </row>
    <row r="247" spans="1:3" x14ac:dyDescent="0.45">
      <c r="A247">
        <v>803</v>
      </c>
      <c r="B247" t="s">
        <v>404</v>
      </c>
      <c r="C247" t="s">
        <v>159</v>
      </c>
    </row>
    <row r="248" spans="1:3" x14ac:dyDescent="0.45">
      <c r="A248">
        <v>804</v>
      </c>
      <c r="B248" t="s">
        <v>405</v>
      </c>
      <c r="C248" t="s">
        <v>159</v>
      </c>
    </row>
    <row r="249" spans="1:3" x14ac:dyDescent="0.45">
      <c r="A249">
        <v>805</v>
      </c>
      <c r="B249" t="s">
        <v>406</v>
      </c>
      <c r="C249" t="s">
        <v>159</v>
      </c>
    </row>
    <row r="250" spans="1:3" x14ac:dyDescent="0.45">
      <c r="A250">
        <v>806</v>
      </c>
      <c r="B250" t="s">
        <v>407</v>
      </c>
      <c r="C250" t="s">
        <v>159</v>
      </c>
    </row>
    <row r="251" spans="1:3" x14ac:dyDescent="0.45">
      <c r="A251">
        <v>807</v>
      </c>
      <c r="B251" t="s">
        <v>408</v>
      </c>
      <c r="C251" t="s">
        <v>159</v>
      </c>
    </row>
    <row r="252" spans="1:3" x14ac:dyDescent="0.45">
      <c r="A252">
        <v>808</v>
      </c>
      <c r="B252" t="s">
        <v>409</v>
      </c>
      <c r="C252" t="s">
        <v>159</v>
      </c>
    </row>
    <row r="253" spans="1:3" x14ac:dyDescent="0.45">
      <c r="A253">
        <v>809</v>
      </c>
      <c r="B253" t="s">
        <v>410</v>
      </c>
      <c r="C253" t="s">
        <v>159</v>
      </c>
    </row>
    <row r="254" spans="1:3" x14ac:dyDescent="0.45">
      <c r="A254">
        <v>810</v>
      </c>
      <c r="B254" t="s">
        <v>411</v>
      </c>
      <c r="C254" t="s">
        <v>159</v>
      </c>
    </row>
    <row r="255" spans="1:3" x14ac:dyDescent="0.45">
      <c r="A255">
        <v>811</v>
      </c>
      <c r="B255" t="s">
        <v>412</v>
      </c>
      <c r="C255" t="s">
        <v>159</v>
      </c>
    </row>
    <row r="256" spans="1:3" x14ac:dyDescent="0.45">
      <c r="A256">
        <v>812</v>
      </c>
      <c r="B256" t="s">
        <v>413</v>
      </c>
      <c r="C256" t="s">
        <v>159</v>
      </c>
    </row>
    <row r="257" spans="1:3" x14ac:dyDescent="0.45">
      <c r="A257">
        <v>813</v>
      </c>
      <c r="B257" t="s">
        <v>414</v>
      </c>
      <c r="C257" t="s">
        <v>159</v>
      </c>
    </row>
    <row r="258" spans="1:3" x14ac:dyDescent="0.45">
      <c r="A258">
        <v>814</v>
      </c>
      <c r="B258" t="s">
        <v>415</v>
      </c>
      <c r="C258" t="s">
        <v>159</v>
      </c>
    </row>
    <row r="259" spans="1:3" x14ac:dyDescent="0.45">
      <c r="A259">
        <v>815</v>
      </c>
      <c r="B259" t="s">
        <v>416</v>
      </c>
      <c r="C259" t="s">
        <v>159</v>
      </c>
    </row>
    <row r="260" spans="1:3" x14ac:dyDescent="0.45">
      <c r="A260">
        <v>816</v>
      </c>
      <c r="B260" t="s">
        <v>417</v>
      </c>
      <c r="C260" t="s">
        <v>159</v>
      </c>
    </row>
    <row r="261" spans="1:3" x14ac:dyDescent="0.45">
      <c r="A261">
        <v>817</v>
      </c>
      <c r="B261" t="s">
        <v>418</v>
      </c>
      <c r="C261" t="s">
        <v>159</v>
      </c>
    </row>
    <row r="262" spans="1:3" x14ac:dyDescent="0.45">
      <c r="A262">
        <v>818</v>
      </c>
      <c r="B262" t="s">
        <v>419</v>
      </c>
      <c r="C262" t="s">
        <v>159</v>
      </c>
    </row>
    <row r="263" spans="1:3" x14ac:dyDescent="0.45">
      <c r="A263">
        <v>819</v>
      </c>
      <c r="B263" t="s">
        <v>420</v>
      </c>
      <c r="C263" t="s">
        <v>159</v>
      </c>
    </row>
    <row r="264" spans="1:3" x14ac:dyDescent="0.45">
      <c r="A264">
        <v>820</v>
      </c>
      <c r="B264" t="s">
        <v>421</v>
      </c>
      <c r="C264" t="s">
        <v>159</v>
      </c>
    </row>
  </sheetData>
  <sheetProtection password="C64F" sheet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5</vt:i4>
      </vt:variant>
    </vt:vector>
  </HeadingPairs>
  <TitlesOfParts>
    <vt:vector size="5" baseType="lpstr">
      <vt:lpstr>Bruksanvisning</vt:lpstr>
      <vt:lpstr>Fra Rappweb</vt:lpstr>
      <vt:lpstr>Infoark</vt:lpstr>
      <vt:lpstr>Regnskapstall</vt:lpstr>
      <vt:lpstr>Lokallag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Lina Haugland</dc:creator>
  <cp:keywords/>
  <dc:description/>
  <cp:lastModifiedBy>Astrid Sofie Schjetne Valheim</cp:lastModifiedBy>
  <cp:revision/>
  <dcterms:created xsi:type="dcterms:W3CDTF">2021-12-20T09:56:53Z</dcterms:created>
  <dcterms:modified xsi:type="dcterms:W3CDTF">2022-11-10T13:29:41Z</dcterms:modified>
  <cp:category/>
  <cp:contentStatus/>
</cp:coreProperties>
</file>